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FORMULACION" sheetId="1" r:id="rId1"/>
    <sheet name="Primer Avance" sheetId="2" r:id="rId2"/>
  </sheets>
  <definedNames>
    <definedName name="_xlnm.Print_Area" localSheetId="1">'Primer Avance'!$A$1:$L$100</definedName>
  </definedNames>
  <calcPr fullCalcOnLoad="1"/>
</workbook>
</file>

<file path=xl/comments1.xml><?xml version="1.0" encoding="utf-8"?>
<comments xmlns="http://schemas.openxmlformats.org/spreadsheetml/2006/main">
  <authors>
    <author>Gonzalo Suarez Torres</author>
  </authors>
  <commentList>
    <comment ref="A8" authorId="0">
      <text>
        <r>
          <rPr>
            <b/>
            <sz val="9"/>
            <rFont val="Tahoma"/>
            <family val="2"/>
          </rPr>
          <t>Peso ponderado otorgado a cada uno de los aspectos en evaluación</t>
        </r>
      </text>
    </commen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21" authorId="0">
      <text>
        <r>
          <rPr>
            <b/>
            <sz val="9"/>
            <rFont val="Tahoma"/>
            <family val="2"/>
          </rPr>
          <t>Sintesis precisa y concreta de la observación efectuada, que relacione: el hallazgo y norma que contraviene.</t>
        </r>
      </text>
    </comment>
    <comment ref="B25" authorId="0">
      <text>
        <r>
          <rPr>
            <b/>
            <sz val="9"/>
            <rFont val="Tahoma"/>
            <family val="2"/>
          </rPr>
          <t>Sintesis precisa y concreta de la observación efectuada, que relacione: el hallazgo y norma que contraviene.</t>
        </r>
      </text>
    </comment>
    <comment ref="B32" authorId="0">
      <text>
        <r>
          <rPr>
            <b/>
            <sz val="9"/>
            <rFont val="Tahoma"/>
            <family val="2"/>
          </rPr>
          <t>Sintesis precisa y concreta de la observación efectuada, que relacione: el hallazgo y norma que contraviene.</t>
        </r>
      </text>
    </comment>
    <comment ref="B34" authorId="0">
      <text>
        <r>
          <rPr>
            <b/>
            <sz val="9"/>
            <rFont val="Tahoma"/>
            <family val="2"/>
          </rPr>
          <t>Comprende cada una de la actividades, que se desplegarán para subsanar la observación.  Las que considere necesarias la CCF.</t>
        </r>
      </text>
    </comment>
    <comment ref="B37" authorId="0">
      <text>
        <r>
          <rPr>
            <b/>
            <sz val="9"/>
            <rFont val="Tahoma"/>
            <family val="2"/>
          </rPr>
          <t>Sintesis precisa y concreta de la observación efectuada, que relacione: el hallazgo y norma que contraviene.</t>
        </r>
      </text>
    </comment>
    <comment ref="A19" authorId="0">
      <text>
        <r>
          <rPr>
            <b/>
            <sz val="9"/>
            <rFont val="Tahoma"/>
            <family val="2"/>
          </rPr>
          <t>Peso ponderado otorgado a cada uno de los aspectos en evaluación</t>
        </r>
      </text>
    </comment>
    <comment ref="A30" authorId="0">
      <text>
        <r>
          <rPr>
            <b/>
            <sz val="9"/>
            <rFont val="Tahoma"/>
            <family val="2"/>
          </rPr>
          <t>Peso ponderado otorgado a cada uno de los aspectos en evaluación</t>
        </r>
      </text>
    </comment>
    <comment ref="B15" authorId="0">
      <text>
        <r>
          <rPr>
            <b/>
            <sz val="9"/>
            <rFont val="Tahoma"/>
            <family val="2"/>
          </rPr>
          <t>Sintesis precisa y concreta de la observación efectuada, que relacione: el hallazgo y norma que contraviene.</t>
        </r>
      </text>
    </comment>
    <comment ref="B17" authorId="0">
      <text>
        <r>
          <rPr>
            <b/>
            <sz val="9"/>
            <rFont val="Tahoma"/>
            <family val="2"/>
          </rPr>
          <t>Comprende cada una de la actividades, que se desplegarán para subsanar la observación.  Las que considere necesarias la CCF.</t>
        </r>
      </text>
    </comment>
    <comment ref="D20" authorId="0">
      <text>
        <r>
          <rPr>
            <b/>
            <sz val="9"/>
            <rFont val="Tahoma"/>
            <family val="2"/>
          </rPr>
          <t>Fecha maxima estimada para ejecutar la actividad.  Debe ser alcanzable dentro del plazo fijado</t>
        </r>
      </text>
    </comment>
    <comment ref="E20" authorId="0">
      <text>
        <r>
          <rPr>
            <b/>
            <sz val="9"/>
            <rFont val="Tahoma"/>
            <family val="2"/>
          </rPr>
          <t xml:space="preserve">Evidencia documental que demuestra de manera clara y concreta el alcance del objetivo planteado  </t>
        </r>
      </text>
    </comment>
    <comment ref="F20" authorId="0">
      <text>
        <r>
          <rPr>
            <b/>
            <sz val="9"/>
            <rFont val="Tahoma"/>
            <family val="2"/>
          </rPr>
          <t xml:space="preserve"> Numero de veces  que deberá presentarse la evidencia, requerida. Sera definida por grupo comisionado de SSF. </t>
        </r>
      </text>
    </comment>
    <comment ref="G20" authorId="0">
      <text>
        <r>
          <rPr>
            <b/>
            <sz val="9"/>
            <rFont val="Tahoma"/>
            <family val="2"/>
          </rPr>
          <t>Porcentaje de participación asignado a cada actividad de la acción de mejora</t>
        </r>
      </text>
    </comment>
    <comment ref="H20" authorId="0">
      <text>
        <r>
          <rPr>
            <b/>
            <sz val="9"/>
            <rFont val="Tahoma"/>
            <family val="2"/>
          </rPr>
          <t>Corresponde a la evaluación realizada por funcionario de la SSF, de los soportes aportados.  Espacio para ser diligenciado por SSF.</t>
        </r>
      </text>
    </comment>
    <comment ref="I20" authorId="0">
      <text>
        <r>
          <rPr>
            <b/>
            <sz val="9"/>
            <rFont val="Tahoma"/>
            <family val="2"/>
          </rPr>
          <t>Porcentaje de avance asignado por el evaluador a partir de la evidencia aportada por la Caja.  Para ser diligenciado por la SSF.</t>
        </r>
      </text>
    </comment>
    <comment ref="J20" authorId="0">
      <text>
        <r>
          <rPr>
            <b/>
            <sz val="9"/>
            <rFont val="Tahoma"/>
            <family val="2"/>
          </rPr>
          <t>Sumatoría de los porcentajes de avance asignados por el evaluador a las actividades propuestas por la CCF</t>
        </r>
      </text>
    </comment>
    <comment ref="K20" authorId="0">
      <text>
        <r>
          <rPr>
            <b/>
            <sz val="9"/>
            <rFont val="Tahoma"/>
            <family val="2"/>
          </rPr>
          <t xml:space="preserve">Porcentaje de avance resultante del promedio de actividades ejecutadas, por el porcentaje de ponderación del aspecto evaluado. Para diligenciar por parte de la SSF </t>
        </r>
      </text>
    </comment>
    <comment ref="D31" authorId="0">
      <text>
        <r>
          <rPr>
            <b/>
            <sz val="9"/>
            <rFont val="Tahoma"/>
            <family val="2"/>
          </rPr>
          <t>Fecha maxima estimada para ejecutar la actividad.  Debe ser alcanzable dentro del plazo fijado</t>
        </r>
      </text>
    </comment>
    <comment ref="E31" authorId="0">
      <text>
        <r>
          <rPr>
            <b/>
            <sz val="9"/>
            <rFont val="Tahoma"/>
            <family val="2"/>
          </rPr>
          <t xml:space="preserve">Evidencia documental que demuestra de manera clara y concreta el alcance del objetivo planteado  </t>
        </r>
      </text>
    </comment>
    <comment ref="F31" authorId="0">
      <text>
        <r>
          <rPr>
            <b/>
            <sz val="9"/>
            <rFont val="Tahoma"/>
            <family val="2"/>
          </rPr>
          <t xml:space="preserve"> Numero de veces  que deberá presentarse la evidencia, requerida. Sera definida por grupo comisionado de SSF. </t>
        </r>
      </text>
    </comment>
    <comment ref="G31" authorId="0">
      <text>
        <r>
          <rPr>
            <b/>
            <sz val="9"/>
            <rFont val="Tahoma"/>
            <family val="2"/>
          </rPr>
          <t>Porcentaje de participación asignado a cada actividad de la acción de mejora</t>
        </r>
      </text>
    </comment>
    <comment ref="H31" authorId="0">
      <text>
        <r>
          <rPr>
            <b/>
            <sz val="9"/>
            <rFont val="Tahoma"/>
            <family val="2"/>
          </rPr>
          <t>Corresponde a la evaluación realizada por funcionario de la SSF, de los soportes aportados.  Espacio para ser diligenciado por SSF.</t>
        </r>
      </text>
    </comment>
    <comment ref="I31" authorId="0">
      <text>
        <r>
          <rPr>
            <b/>
            <sz val="9"/>
            <rFont val="Tahoma"/>
            <family val="2"/>
          </rPr>
          <t>Porcentaje de avance asignado por el evaluador a partir de la evidencia aportada por la Caja.  Para ser diligenciado por la SSF.</t>
        </r>
      </text>
    </comment>
    <comment ref="J31" authorId="0">
      <text>
        <r>
          <rPr>
            <b/>
            <sz val="9"/>
            <rFont val="Tahoma"/>
            <family val="2"/>
          </rPr>
          <t>Sumatoría de los porcentajes de avance asignados por el evaluador a las actividades propuestas por la CCF</t>
        </r>
      </text>
    </comment>
    <comment ref="K31" authorId="0">
      <text>
        <r>
          <rPr>
            <b/>
            <sz val="9"/>
            <rFont val="Tahoma"/>
            <family val="2"/>
          </rPr>
          <t xml:space="preserve">Porcentaje de avance resultante del promedio de actividades ejecutadas, por el porcentaje de ponderación del aspecto evaluado. Para diligenciar por parte de la SSF </t>
        </r>
      </text>
    </comment>
    <comment ref="B23" authorId="0">
      <text>
        <r>
          <rPr>
            <b/>
            <sz val="9"/>
            <rFont val="Tahoma"/>
            <family val="2"/>
          </rPr>
          <t>Comprende cada una de la actividades, que se desplegarán para subsanar la observación.  Las que considere necesarias la CCF.</t>
        </r>
      </text>
    </comment>
    <comment ref="B27" authorId="0">
      <text>
        <r>
          <rPr>
            <b/>
            <sz val="9"/>
            <rFont val="Tahoma"/>
            <family val="2"/>
          </rPr>
          <t>Comprende cada una de la actividades, que se desplegarán para subsanar la observación.  Las que considere necesarias la CCF.</t>
        </r>
      </text>
    </comment>
    <comment ref="B16" authorId="0">
      <text>
        <r>
          <rPr>
            <b/>
            <sz val="9"/>
            <rFont val="Tahoma"/>
            <family val="2"/>
          </rPr>
          <t>Estrategía definida por la Corporación, para subsanar el hallazgo indentificado,  a partir del cual se desplegarán las actividades necesarias para alcanzar el obkjetivo planteado</t>
        </r>
      </text>
    </comment>
    <comment ref="B22" authorId="0">
      <text>
        <r>
          <rPr>
            <b/>
            <sz val="9"/>
            <rFont val="Tahoma"/>
            <family val="2"/>
          </rPr>
          <t>Estrategía definida por la Corporación, para subsanar el hallazgo indentificado,  a partir del cual se desplegarán las actividades necesarias para alcanzar el obkjetivo planteado</t>
        </r>
      </text>
    </comment>
    <comment ref="B26" authorId="0">
      <text>
        <r>
          <rPr>
            <b/>
            <sz val="9"/>
            <rFont val="Tahoma"/>
            <family val="2"/>
          </rPr>
          <t>Estrategía definida por la Corporación, para subsanar el hallazgo indentificado,  a partir del cual se desplegarán las actividades necesarias para alcanzar el obkjetivo planteado</t>
        </r>
      </text>
    </comment>
    <comment ref="B33" authorId="0">
      <text>
        <r>
          <rPr>
            <b/>
            <sz val="9"/>
            <rFont val="Tahoma"/>
            <family val="2"/>
          </rPr>
          <t>Estrategía definida por la Corporación, para subsanar el hallazgo indentificado,  a partir del cual se desplegarán las actividades necesarias para alcanzar el obkjetivo planteado</t>
        </r>
      </text>
    </comment>
    <comment ref="B38" authorId="0">
      <text>
        <r>
          <rPr>
            <b/>
            <sz val="9"/>
            <rFont val="Tahoma"/>
            <family val="2"/>
          </rPr>
          <t>Estrategía definida por la Corporación, para subsanar el hallazgo indentificado,  a partir del cual se desplegarán las actividades necesarias para alcanzar el obkjetivo planteado</t>
        </r>
      </text>
    </comment>
    <comment ref="A42" authorId="0">
      <text>
        <r>
          <rPr>
            <b/>
            <sz val="9"/>
            <rFont val="Tahoma"/>
            <family val="2"/>
          </rPr>
          <t>Peso ponderado otorgado a cada uno de los aspectos en evaluación</t>
        </r>
      </text>
    </comment>
    <comment ref="D43" authorId="0">
      <text>
        <r>
          <rPr>
            <b/>
            <sz val="9"/>
            <rFont val="Tahoma"/>
            <family val="2"/>
          </rPr>
          <t>Fecha maxima estimada para ejecutar la actividad.  Debe ser alcanzable dentro del plazo fijado</t>
        </r>
      </text>
    </comment>
    <comment ref="E43" authorId="0">
      <text>
        <r>
          <rPr>
            <b/>
            <sz val="9"/>
            <rFont val="Tahoma"/>
            <family val="2"/>
          </rPr>
          <t xml:space="preserve">Evidencia documental que demuestra de manera clara y concreta el alcance del objetivo planteado  </t>
        </r>
      </text>
    </comment>
    <comment ref="F43" authorId="0">
      <text>
        <r>
          <rPr>
            <b/>
            <sz val="9"/>
            <rFont val="Tahoma"/>
            <family val="2"/>
          </rPr>
          <t xml:space="preserve"> Numero de veces  que deberá presentarse la evidencia, requerida. Sera definida por grupo comisionado de SSF. </t>
        </r>
      </text>
    </comment>
    <comment ref="G43" authorId="0">
      <text>
        <r>
          <rPr>
            <b/>
            <sz val="9"/>
            <rFont val="Tahoma"/>
            <family val="2"/>
          </rPr>
          <t>Porcentaje de participación asignado a cada actividad de la acción de mejora</t>
        </r>
      </text>
    </comment>
    <comment ref="H43" authorId="0">
      <text>
        <r>
          <rPr>
            <b/>
            <sz val="9"/>
            <rFont val="Tahoma"/>
            <family val="2"/>
          </rPr>
          <t>Corresponde a la evaluación realizada por funcionario de la SSF, de los soportes aportados.  Espacio para ser diligenciado por SSF.</t>
        </r>
      </text>
    </comment>
    <comment ref="I43" authorId="0">
      <text>
        <r>
          <rPr>
            <b/>
            <sz val="9"/>
            <rFont val="Tahoma"/>
            <family val="2"/>
          </rPr>
          <t>Porcentaje de avance asignado por el evaluador a partir de la evidencia aportada por la Caja.  Para ser diligenciado por la SSF.</t>
        </r>
      </text>
    </comment>
    <comment ref="J43" authorId="0">
      <text>
        <r>
          <rPr>
            <b/>
            <sz val="9"/>
            <rFont val="Tahoma"/>
            <family val="2"/>
          </rPr>
          <t>Sumatoría de los porcentajes de avance asignados por el evaluador a las actividades propuestas por la CCF</t>
        </r>
      </text>
    </comment>
    <comment ref="K43" authorId="0">
      <text>
        <r>
          <rPr>
            <b/>
            <sz val="9"/>
            <rFont val="Tahoma"/>
            <family val="2"/>
          </rPr>
          <t xml:space="preserve">Porcentaje de avance resultante del promedio de actividades ejecutadas, por el porcentaje de ponderación del aspecto evaluado. Para diligenciar por parte de la SSF </t>
        </r>
      </text>
    </comment>
    <comment ref="B44" authorId="0">
      <text>
        <r>
          <rPr>
            <b/>
            <sz val="9"/>
            <rFont val="Tahoma"/>
            <family val="2"/>
          </rPr>
          <t>Sintesis precisa y concreta de la observación efectuada, que relacione: el hallazgo y norma que contraviene.</t>
        </r>
      </text>
    </comment>
    <comment ref="B45" authorId="0">
      <text>
        <r>
          <rPr>
            <b/>
            <sz val="9"/>
            <rFont val="Tahoma"/>
            <family val="2"/>
          </rPr>
          <t>Estrategía definida por la Corporación, para subsanar el hallazgo indentificado,  a partir del cual se desplegarán las actividades necesarias para alcanzar el obkjetivo planteado</t>
        </r>
      </text>
    </comment>
    <comment ref="B46" authorId="0">
      <text>
        <r>
          <rPr>
            <b/>
            <sz val="9"/>
            <rFont val="Tahoma"/>
            <family val="2"/>
          </rPr>
          <t>Comprende cada una de la actividades, que se desplegarán para subsanar la observación.  Las que considere necesarias la CCF.</t>
        </r>
      </text>
    </comment>
    <comment ref="B48" authorId="0">
      <text>
        <r>
          <rPr>
            <b/>
            <sz val="9"/>
            <rFont val="Tahoma"/>
            <family val="2"/>
          </rPr>
          <t>Sintesis precisa y concreta de la observación efectuada, que relacione: el hallazgo y norma que contraviene.</t>
        </r>
      </text>
    </comment>
    <comment ref="B49" authorId="0">
      <text>
        <r>
          <rPr>
            <b/>
            <sz val="9"/>
            <rFont val="Tahoma"/>
            <family val="2"/>
          </rPr>
          <t>Estrategía definida por la Corporación, para subsanar el hallazgo indentificado,  a partir del cual se desplegarán las actividades necesarias para alcanzar el obkjetivo planteado</t>
        </r>
      </text>
    </comment>
    <comment ref="D53" authorId="0">
      <text>
        <r>
          <rPr>
            <b/>
            <sz val="9"/>
            <rFont val="Tahoma"/>
            <family val="2"/>
          </rPr>
          <t>Fecha maxima estimada para ejecutar la actividad.  Debe ser alcanzable dentro del plazo fijado</t>
        </r>
      </text>
    </comment>
    <comment ref="E53" authorId="0">
      <text>
        <r>
          <rPr>
            <b/>
            <sz val="9"/>
            <rFont val="Tahoma"/>
            <family val="2"/>
          </rPr>
          <t xml:space="preserve">Evidencia documental que demuestra de manera clara y concreta el alcance del objetivo planteado  </t>
        </r>
      </text>
    </comment>
    <comment ref="F53" authorId="0">
      <text>
        <r>
          <rPr>
            <b/>
            <sz val="9"/>
            <rFont val="Tahoma"/>
            <family val="2"/>
          </rPr>
          <t xml:space="preserve"> Numero de veces  que deberá presentarse la evidencia, requerida. Sera definida por grupo comisionado de SSF. </t>
        </r>
      </text>
    </comment>
    <comment ref="G53" authorId="0">
      <text>
        <r>
          <rPr>
            <b/>
            <sz val="9"/>
            <rFont val="Tahoma"/>
            <family val="2"/>
          </rPr>
          <t>Porcentaje de participación asignado a cada actividad de la acción de mejora</t>
        </r>
      </text>
    </comment>
    <comment ref="H53" authorId="0">
      <text>
        <r>
          <rPr>
            <b/>
            <sz val="9"/>
            <rFont val="Tahoma"/>
            <family val="2"/>
          </rPr>
          <t>Corresponde a la evaluación realizada por funcionario de la SSF, de los soportes aportados.  Espacio para ser diligenciado por SSF.</t>
        </r>
      </text>
    </comment>
    <comment ref="I53" authorId="0">
      <text>
        <r>
          <rPr>
            <b/>
            <sz val="9"/>
            <rFont val="Tahoma"/>
            <family val="2"/>
          </rPr>
          <t>Porcentaje de avance asignado por el evaluador a partir de la evidencia aportada por la Caja.  Para ser diligenciado por la SSF.</t>
        </r>
      </text>
    </comment>
    <comment ref="J53" authorId="0">
      <text>
        <r>
          <rPr>
            <b/>
            <sz val="9"/>
            <rFont val="Tahoma"/>
            <family val="2"/>
          </rPr>
          <t>Sumatoría de los porcentajes de avance asignados por el evaluador a las actividades propuestas por la CCF</t>
        </r>
      </text>
    </comment>
    <comment ref="B54" authorId="0">
      <text>
        <r>
          <rPr>
            <b/>
            <sz val="9"/>
            <rFont val="Tahoma"/>
            <family val="2"/>
          </rPr>
          <t>Sintesis precisa y concreta de la observación efectuada, que relacione: el hallazgo y norma que contraviene.</t>
        </r>
      </text>
    </comment>
    <comment ref="D59" authorId="0">
      <text>
        <r>
          <rPr>
            <b/>
            <sz val="9"/>
            <rFont val="Tahoma"/>
            <family val="2"/>
          </rPr>
          <t>Fecha maxima estimada para ejecutar la actividad.  Debe ser alcanzable dentro del plazo fijado</t>
        </r>
      </text>
    </comment>
    <comment ref="E59" authorId="0">
      <text>
        <r>
          <rPr>
            <b/>
            <sz val="9"/>
            <rFont val="Tahoma"/>
            <family val="2"/>
          </rPr>
          <t xml:space="preserve">Evidencia documental que demuestra de manera clara y concreta el alcance del objetivo planteado  </t>
        </r>
      </text>
    </comment>
    <comment ref="F59" authorId="0">
      <text>
        <r>
          <rPr>
            <b/>
            <sz val="9"/>
            <rFont val="Tahoma"/>
            <family val="2"/>
          </rPr>
          <t xml:space="preserve"> Numero de veces  que deberá presentarse la evidencia, requerida. Sera definida por grupo comisionado de SSF. </t>
        </r>
      </text>
    </comment>
    <comment ref="G59" authorId="0">
      <text>
        <r>
          <rPr>
            <b/>
            <sz val="9"/>
            <rFont val="Tahoma"/>
            <family val="2"/>
          </rPr>
          <t>Porcentaje de participación asignado a cada actividad de la acción de mejora</t>
        </r>
      </text>
    </comment>
    <comment ref="H59" authorId="0">
      <text>
        <r>
          <rPr>
            <b/>
            <sz val="9"/>
            <rFont val="Tahoma"/>
            <family val="2"/>
          </rPr>
          <t>Corresponde a la evaluación realizada por funcionario de la SSF, de los soportes aportados.  Espacio para ser diligenciado por SSF.</t>
        </r>
      </text>
    </comment>
    <comment ref="I59" authorId="0">
      <text>
        <r>
          <rPr>
            <b/>
            <sz val="9"/>
            <rFont val="Tahoma"/>
            <family val="2"/>
          </rPr>
          <t>Porcentaje de avance asignado por el evaluador a partir de la evidencia aportada por la Caja.  Para ser diligenciado por la SSF.</t>
        </r>
      </text>
    </comment>
    <comment ref="J59" authorId="0">
      <text>
        <r>
          <rPr>
            <b/>
            <sz val="9"/>
            <rFont val="Tahoma"/>
            <family val="2"/>
          </rPr>
          <t>Sumatoría de los porcentajes de avance asignados por el evaluador a las actividades propuestas por la CCF</t>
        </r>
      </text>
    </comment>
    <comment ref="B60" authorId="0">
      <text>
        <r>
          <rPr>
            <b/>
            <sz val="9"/>
            <rFont val="Tahoma"/>
            <family val="2"/>
          </rPr>
          <t>Sintesis precisa y concreta de la observación efectuada, que relacione: el hallazgo y norma que contraviene.</t>
        </r>
      </text>
    </comment>
    <comment ref="B66" authorId="0">
      <text>
        <r>
          <rPr>
            <b/>
            <sz val="9"/>
            <rFont val="Tahoma"/>
            <family val="2"/>
          </rPr>
          <t>Sintesis precisa y concreta de la observación efectuada, que relacione: el hallazgo y norma que contraviene.</t>
        </r>
      </text>
    </comment>
    <comment ref="B71" authorId="0">
      <text>
        <r>
          <rPr>
            <b/>
            <sz val="9"/>
            <rFont val="Tahoma"/>
            <family val="2"/>
          </rPr>
          <t>Sintesis precisa y concreta de la observación efectuada, que relacione: el hallazgo y norma que contraviene.</t>
        </r>
      </text>
    </comment>
    <comment ref="B67" authorId="0">
      <text>
        <r>
          <rPr>
            <b/>
            <sz val="9"/>
            <rFont val="Tahoma"/>
            <family val="2"/>
          </rPr>
          <t>Estrategía definida por la Corporación, para subsanar el hallazgo indentificado,  a partir del cual se desplegarán las actividades necesarias para alcanzar el obkjetivo planteado</t>
        </r>
      </text>
    </comment>
    <comment ref="B72" authorId="0">
      <text>
        <r>
          <rPr>
            <b/>
            <sz val="9"/>
            <rFont val="Tahoma"/>
            <family val="2"/>
          </rPr>
          <t>Estrategía definida por la Corporación, para subsanar el hallazgo indentificado,  a partir del cual se desplegarán las actividades necesarias para alcanzar el obkjetivo planteado</t>
        </r>
      </text>
    </comment>
    <comment ref="B75" authorId="0">
      <text>
        <r>
          <rPr>
            <b/>
            <sz val="9"/>
            <rFont val="Tahoma"/>
            <family val="2"/>
          </rPr>
          <t>Estrategía definida por la Corporación, para subsanar el hallazgo indentificado,  a partir del cual se desplegarán las actividades necesarias para alcanzar el obkjetivo planteado</t>
        </r>
      </text>
    </comment>
    <comment ref="B61" authorId="0">
      <text>
        <r>
          <rPr>
            <b/>
            <sz val="9"/>
            <rFont val="Tahoma"/>
            <family val="2"/>
          </rPr>
          <t>Estrategía definida por la Corporación, para subsanar el hallazgo indentificado,  a partir del cual se desplegarán las actividades necesarias para alcanzar el obkjetivo planteado</t>
        </r>
      </text>
    </comment>
    <comment ref="B55" authorId="0">
      <text>
        <r>
          <rPr>
            <b/>
            <sz val="9"/>
            <rFont val="Tahoma"/>
            <family val="2"/>
          </rPr>
          <t>Estrategía definida por la Corporación, para subsanar el hallazgo indentificado,  a partir del cual se desplegarán las actividades necesarias para alcanzar el obkjetivo planteado</t>
        </r>
      </text>
    </comment>
  </commentList>
</comments>
</file>

<file path=xl/comments2.xml><?xml version="1.0" encoding="utf-8"?>
<comments xmlns="http://schemas.openxmlformats.org/spreadsheetml/2006/main">
  <authors>
    <author>Gonzalo Suarez Torres</author>
    <author>Thainz Maldonado</author>
  </authors>
  <commentList>
    <comment ref="A8" authorId="0">
      <text>
        <r>
          <rPr>
            <b/>
            <sz val="9"/>
            <rFont val="Tahoma"/>
            <family val="2"/>
          </rPr>
          <t>Peso ponderado otorgado a cada uno de los aspectos en evaluación</t>
        </r>
      </text>
    </comment>
    <comment ref="D9" authorId="0">
      <text>
        <r>
          <rPr>
            <b/>
            <sz val="9"/>
            <rFont val="Tahoma"/>
            <family val="2"/>
          </rPr>
          <t>Fecha maxima estimada para ejecutar la actividad.  Debe ser alcanzable dentro del plazo fijado</t>
        </r>
      </text>
    </comment>
    <comment ref="E9" authorId="0">
      <text>
        <r>
          <rPr>
            <b/>
            <sz val="9"/>
            <rFont val="Tahoma"/>
            <family val="2"/>
          </rPr>
          <t xml:space="preserve">Evidencia documental que demuestra de manera clara y concreta el alcance del objetivo planteado  </t>
        </r>
      </text>
    </comment>
    <comment ref="F9" authorId="0">
      <text>
        <r>
          <rPr>
            <b/>
            <sz val="9"/>
            <rFont val="Tahoma"/>
            <family val="2"/>
          </rPr>
          <t xml:space="preserve"> Numero de veces  que deberá presentarse la evidencia, requerida. Sera definida por grupo comisionado de SSF. </t>
        </r>
      </text>
    </comment>
    <comment ref="G9" authorId="0">
      <text>
        <r>
          <rPr>
            <b/>
            <sz val="9"/>
            <rFont val="Tahoma"/>
            <family val="2"/>
          </rPr>
          <t>Porcentaje de participación asignado a cada actividad de la acción de mejora</t>
        </r>
      </text>
    </comment>
    <comment ref="H9" authorId="0">
      <text>
        <r>
          <rPr>
            <b/>
            <sz val="9"/>
            <rFont val="Tahoma"/>
            <family val="2"/>
          </rPr>
          <t>Corresponde a la evaluación realizada por funcionario de la SSF, de los soportes aportados.  Espacio para ser diligenciado por SSF.</t>
        </r>
      </text>
    </comment>
    <comment ref="I9" authorId="0">
      <text>
        <r>
          <rPr>
            <b/>
            <sz val="9"/>
            <rFont val="Tahoma"/>
            <family val="2"/>
          </rPr>
          <t>Porcentaje de avance asignado por el evaluador a partir de la evidencia aportada por la Caja.  Para ser diligenciado por la SSF.</t>
        </r>
      </text>
    </comment>
    <comment ref="J9" authorId="0">
      <text>
        <r>
          <rPr>
            <b/>
            <sz val="9"/>
            <rFont val="Tahoma"/>
            <family val="2"/>
          </rPr>
          <t>Sumatoría de los porcentajes de avance asignados por el evaluador a las actividades propuestas por la CCF</t>
        </r>
      </text>
    </comment>
    <comment ref="K9" authorId="0">
      <text>
        <r>
          <rPr>
            <b/>
            <sz val="9"/>
            <rFont val="Tahoma"/>
            <family val="2"/>
          </rPr>
          <t xml:space="preserve">Porcentaje de avance resultante del promedio de actividades ejecutadas, por el porcentaje de ponderación del aspecto evaluado. Para diligenciar por parte de la SSF </t>
        </r>
      </text>
    </comment>
    <comment ref="B10" authorId="0">
      <text>
        <r>
          <rPr>
            <b/>
            <sz val="9"/>
            <rFont val="Tahoma"/>
            <family val="2"/>
          </rPr>
          <t>Sintesis precisa y concreta de la observación efectuada, que relacione: el hallazgo y norma que contraviene.</t>
        </r>
      </text>
    </comment>
    <comment ref="B11" authorId="0">
      <text>
        <r>
          <rPr>
            <b/>
            <sz val="9"/>
            <rFont val="Tahoma"/>
            <family val="2"/>
          </rPr>
          <t>Estrategía definida por la Corporación, para subsanar el hallazgo indentificado,  a partir del cual se desplegarán las actividades necesarias para alcanzar el obkjetivo planteado</t>
        </r>
      </text>
    </comment>
    <comment ref="B12" authorId="0">
      <text>
        <r>
          <rPr>
            <b/>
            <sz val="9"/>
            <rFont val="Tahoma"/>
            <family val="2"/>
          </rPr>
          <t>Comprende cada una de la actividades, que se desplegarán para subsanar la observación.  Las que considere necesarias la CCF.</t>
        </r>
      </text>
    </comment>
    <comment ref="B15" authorId="0">
      <text>
        <r>
          <rPr>
            <b/>
            <sz val="9"/>
            <rFont val="Tahoma"/>
            <family val="2"/>
          </rPr>
          <t>Sintesis precisa y concreta de la observación efectuada, que relacione: el hallazgo y norma que contraviene.</t>
        </r>
      </text>
    </comment>
    <comment ref="B16" authorId="0">
      <text>
        <r>
          <rPr>
            <b/>
            <sz val="9"/>
            <rFont val="Tahoma"/>
            <family val="2"/>
          </rPr>
          <t>Estrategía definida por la Corporación, para subsanar el hallazgo indentificado,  a partir del cual se desplegarán las actividades necesarias para alcanzar el obkjetivo planteado</t>
        </r>
      </text>
    </comment>
    <comment ref="B17" authorId="0">
      <text>
        <r>
          <rPr>
            <b/>
            <sz val="9"/>
            <rFont val="Tahoma"/>
            <family val="2"/>
          </rPr>
          <t>Comprende cada una de la actividades, que se desplegarán para subsanar la observación.  Las que considere necesarias la CCF.</t>
        </r>
      </text>
    </comment>
    <comment ref="A19" authorId="0">
      <text>
        <r>
          <rPr>
            <b/>
            <sz val="9"/>
            <rFont val="Tahoma"/>
            <family val="2"/>
          </rPr>
          <t>Peso ponderado otorgado a cada uno de los aspectos en evaluación</t>
        </r>
      </text>
    </comment>
    <comment ref="D20" authorId="0">
      <text>
        <r>
          <rPr>
            <b/>
            <sz val="9"/>
            <rFont val="Tahoma"/>
            <family val="2"/>
          </rPr>
          <t>Fecha maxima estimada para ejecutar la actividad.  Debe ser alcanzable dentro del plazo fijado</t>
        </r>
      </text>
    </comment>
    <comment ref="E20" authorId="0">
      <text>
        <r>
          <rPr>
            <b/>
            <sz val="9"/>
            <rFont val="Tahoma"/>
            <family val="2"/>
          </rPr>
          <t xml:space="preserve">Evidencia documental que demuestra de manera clara y concreta el alcance del objetivo planteado  </t>
        </r>
      </text>
    </comment>
    <comment ref="F20" authorId="0">
      <text>
        <r>
          <rPr>
            <b/>
            <sz val="9"/>
            <rFont val="Tahoma"/>
            <family val="2"/>
          </rPr>
          <t xml:space="preserve"> Numero de veces  que deberá presentarse la evidencia, requerida. Sera definida por grupo comisionado de SSF. </t>
        </r>
      </text>
    </comment>
    <comment ref="G20" authorId="0">
      <text>
        <r>
          <rPr>
            <b/>
            <sz val="9"/>
            <rFont val="Tahoma"/>
            <family val="2"/>
          </rPr>
          <t>Porcentaje de participación asignado a cada actividad de la acción de mejora</t>
        </r>
      </text>
    </comment>
    <comment ref="H20" authorId="0">
      <text>
        <r>
          <rPr>
            <b/>
            <sz val="9"/>
            <rFont val="Tahoma"/>
            <family val="2"/>
          </rPr>
          <t>Corresponde a la evaluación realizada por funcionario de la SSF, de los soportes aportados.  Espacio para ser diligenciado por SSF.</t>
        </r>
      </text>
    </comment>
    <comment ref="I20" authorId="0">
      <text>
        <r>
          <rPr>
            <b/>
            <sz val="9"/>
            <rFont val="Tahoma"/>
            <family val="2"/>
          </rPr>
          <t>Porcentaje de avance asignado por el evaluador a partir de la evidencia aportada por la Caja.  Para ser diligenciado por la SSF.</t>
        </r>
      </text>
    </comment>
    <comment ref="J20" authorId="0">
      <text>
        <r>
          <rPr>
            <b/>
            <sz val="9"/>
            <rFont val="Tahoma"/>
            <family val="2"/>
          </rPr>
          <t>Sumatoría de los porcentajes de avance asignados por el evaluador a las actividades propuestas por la CCF</t>
        </r>
      </text>
    </comment>
    <comment ref="K20" authorId="0">
      <text>
        <r>
          <rPr>
            <b/>
            <sz val="9"/>
            <rFont val="Tahoma"/>
            <family val="2"/>
          </rPr>
          <t xml:space="preserve">Porcentaje de avance resultante del promedio de actividades ejecutadas, por el porcentaje de ponderación del aspecto evaluado. Para diligenciar por parte de la SSF </t>
        </r>
      </text>
    </comment>
    <comment ref="B21" authorId="0">
      <text>
        <r>
          <rPr>
            <b/>
            <sz val="9"/>
            <rFont val="Tahoma"/>
            <family val="2"/>
          </rPr>
          <t>Sintesis precisa y concreta de la observación efectuada, que relacione: el hallazgo y norma que contraviene.</t>
        </r>
      </text>
    </comment>
    <comment ref="B22" authorId="0">
      <text>
        <r>
          <rPr>
            <b/>
            <sz val="9"/>
            <rFont val="Tahoma"/>
            <family val="2"/>
          </rPr>
          <t>Estrategía definida por la Corporación, para subsanar el hallazgo indentificado,  a partir del cual se desplegarán las actividades necesarias para alcanzar el obkjetivo planteado</t>
        </r>
      </text>
    </comment>
    <comment ref="B23" authorId="0">
      <text>
        <r>
          <rPr>
            <b/>
            <sz val="9"/>
            <rFont val="Tahoma"/>
            <family val="2"/>
          </rPr>
          <t>Comprende cada una de la actividades, que se desplegarán para subsanar la observación.  Las que considere necesarias la CCF.</t>
        </r>
      </text>
    </comment>
    <comment ref="B25" authorId="0">
      <text>
        <r>
          <rPr>
            <b/>
            <sz val="9"/>
            <rFont val="Tahoma"/>
            <family val="2"/>
          </rPr>
          <t>Sintesis precisa y concreta de la observación efectuada, que relacione: el hallazgo y norma que contraviene.</t>
        </r>
      </text>
    </comment>
    <comment ref="B26" authorId="0">
      <text>
        <r>
          <rPr>
            <b/>
            <sz val="9"/>
            <rFont val="Tahoma"/>
            <family val="2"/>
          </rPr>
          <t>Estrategía definida por la Corporación, para subsanar el hallazgo indentificado,  a partir del cual se desplegarán las actividades necesarias para alcanzar el obkjetivo planteado</t>
        </r>
      </text>
    </comment>
    <comment ref="B27" authorId="0">
      <text>
        <r>
          <rPr>
            <b/>
            <sz val="9"/>
            <rFont val="Tahoma"/>
            <family val="2"/>
          </rPr>
          <t>Comprende cada una de la actividades, que se desplegarán para subsanar la observación.  Las que considere necesarias la CCF.</t>
        </r>
      </text>
    </comment>
    <comment ref="A30" authorId="0">
      <text>
        <r>
          <rPr>
            <b/>
            <sz val="9"/>
            <rFont val="Tahoma"/>
            <family val="2"/>
          </rPr>
          <t>Peso ponderado otorgado a cada uno de los aspectos en evaluación</t>
        </r>
      </text>
    </comment>
    <comment ref="D31" authorId="0">
      <text>
        <r>
          <rPr>
            <b/>
            <sz val="9"/>
            <rFont val="Tahoma"/>
            <family val="2"/>
          </rPr>
          <t>Fecha maxima estimada para ejecutar la actividad.  Debe ser alcanzable dentro del plazo fijado</t>
        </r>
      </text>
    </comment>
    <comment ref="E31" authorId="0">
      <text>
        <r>
          <rPr>
            <b/>
            <sz val="9"/>
            <rFont val="Tahoma"/>
            <family val="2"/>
          </rPr>
          <t xml:space="preserve">Evidencia documental que demuestra de manera clara y concreta el alcance del objetivo planteado  </t>
        </r>
      </text>
    </comment>
    <comment ref="F31" authorId="0">
      <text>
        <r>
          <rPr>
            <b/>
            <sz val="9"/>
            <rFont val="Tahoma"/>
            <family val="2"/>
          </rPr>
          <t xml:space="preserve"> Numero de veces  que deberá presentarse la evidencia, requerida. Sera definida por grupo comisionado de SSF. </t>
        </r>
      </text>
    </comment>
    <comment ref="G31" authorId="0">
      <text>
        <r>
          <rPr>
            <b/>
            <sz val="9"/>
            <rFont val="Tahoma"/>
            <family val="2"/>
          </rPr>
          <t>Porcentaje de participación asignado a cada actividad de la acción de mejora</t>
        </r>
      </text>
    </comment>
    <comment ref="H31" authorId="0">
      <text>
        <r>
          <rPr>
            <b/>
            <sz val="9"/>
            <rFont val="Tahoma"/>
            <family val="2"/>
          </rPr>
          <t>Corresponde a la evaluación realizada por funcionario de la SSF, de los soportes aportados.  Espacio para ser diligenciado por SSF.</t>
        </r>
      </text>
    </comment>
    <comment ref="I31" authorId="0">
      <text>
        <r>
          <rPr>
            <b/>
            <sz val="9"/>
            <rFont val="Tahoma"/>
            <family val="2"/>
          </rPr>
          <t>Porcentaje de avance asignado por el evaluador a partir de la evidencia aportada por la Caja.  Para ser diligenciado por la SSF.</t>
        </r>
      </text>
    </comment>
    <comment ref="J31" authorId="0">
      <text>
        <r>
          <rPr>
            <b/>
            <sz val="9"/>
            <rFont val="Tahoma"/>
            <family val="2"/>
          </rPr>
          <t>Sumatoría de los porcentajes de avance asignados por el evaluador a las actividades propuestas por la CCF</t>
        </r>
      </text>
    </comment>
    <comment ref="K31" authorId="0">
      <text>
        <r>
          <rPr>
            <b/>
            <sz val="9"/>
            <rFont val="Tahoma"/>
            <family val="2"/>
          </rPr>
          <t xml:space="preserve">Porcentaje de avance resultante del promedio de actividades ejecutadas, por el porcentaje de ponderación del aspecto evaluado. Para diligenciar por parte de la SSF </t>
        </r>
      </text>
    </comment>
    <comment ref="B32" authorId="0">
      <text>
        <r>
          <rPr>
            <b/>
            <sz val="9"/>
            <rFont val="Tahoma"/>
            <family val="2"/>
          </rPr>
          <t>Sintesis precisa y concreta de la observación efectuada, que relacione: el hallazgo y norma que contraviene.</t>
        </r>
      </text>
    </comment>
    <comment ref="B33" authorId="0">
      <text>
        <r>
          <rPr>
            <b/>
            <sz val="9"/>
            <rFont val="Tahoma"/>
            <family val="2"/>
          </rPr>
          <t>Estrategía definida por la Corporación, para subsanar el hallazgo indentificado,  a partir del cual se desplegarán las actividades necesarias para alcanzar el obkjetivo planteado</t>
        </r>
      </text>
    </comment>
    <comment ref="B34" authorId="0">
      <text>
        <r>
          <rPr>
            <b/>
            <sz val="9"/>
            <rFont val="Tahoma"/>
            <family val="2"/>
          </rPr>
          <t>Comprende cada una de la actividades, que se desplegarán para subsanar la observación.  Las que considere necesarias la CCF.</t>
        </r>
      </text>
    </comment>
    <comment ref="B37" authorId="0">
      <text>
        <r>
          <rPr>
            <b/>
            <sz val="9"/>
            <rFont val="Tahoma"/>
            <family val="2"/>
          </rPr>
          <t>Sintesis precisa y concreta de la observación efectuada, que relacione: el hallazgo y norma que contraviene.</t>
        </r>
      </text>
    </comment>
    <comment ref="B38" authorId="0">
      <text>
        <r>
          <rPr>
            <b/>
            <sz val="9"/>
            <rFont val="Tahoma"/>
            <family val="2"/>
          </rPr>
          <t>Estrategía definida por la Corporación, para subsanar el hallazgo indentificado,  a partir del cual se desplegarán las actividades necesarias para alcanzar el obkjetivo planteado</t>
        </r>
      </text>
    </comment>
    <comment ref="A42" authorId="0">
      <text>
        <r>
          <rPr>
            <b/>
            <sz val="9"/>
            <rFont val="Tahoma"/>
            <family val="2"/>
          </rPr>
          <t>Peso ponderado otorgado a cada uno de los aspectos en evaluación</t>
        </r>
      </text>
    </comment>
    <comment ref="D43" authorId="0">
      <text>
        <r>
          <rPr>
            <b/>
            <sz val="9"/>
            <rFont val="Tahoma"/>
            <family val="2"/>
          </rPr>
          <t>Fecha maxima estimada para ejecutar la actividad.  Debe ser alcanzable dentro del plazo fijado</t>
        </r>
      </text>
    </comment>
    <comment ref="E43" authorId="0">
      <text>
        <r>
          <rPr>
            <b/>
            <sz val="9"/>
            <rFont val="Tahoma"/>
            <family val="2"/>
          </rPr>
          <t xml:space="preserve">Evidencia documental que demuestra de manera clara y concreta el alcance del objetivo planteado  </t>
        </r>
      </text>
    </comment>
    <comment ref="F43" authorId="0">
      <text>
        <r>
          <rPr>
            <b/>
            <sz val="9"/>
            <rFont val="Tahoma"/>
            <family val="2"/>
          </rPr>
          <t xml:space="preserve"> Numero de veces  que deberá presentarse la evidencia, requerida. Sera definida por grupo comisionado de SSF. </t>
        </r>
      </text>
    </comment>
    <comment ref="G43" authorId="0">
      <text>
        <r>
          <rPr>
            <b/>
            <sz val="9"/>
            <rFont val="Tahoma"/>
            <family val="2"/>
          </rPr>
          <t>Porcentaje de participación asignado a cada actividad de la acción de mejora</t>
        </r>
      </text>
    </comment>
    <comment ref="H43" authorId="0">
      <text>
        <r>
          <rPr>
            <b/>
            <sz val="9"/>
            <rFont val="Tahoma"/>
            <family val="2"/>
          </rPr>
          <t>Corresponde a la evaluación realizada por funcionario de la SSF, de los soportes aportados.  Espacio para ser diligenciado por SSF.</t>
        </r>
      </text>
    </comment>
    <comment ref="I43" authorId="0">
      <text>
        <r>
          <rPr>
            <b/>
            <sz val="9"/>
            <rFont val="Tahoma"/>
            <family val="2"/>
          </rPr>
          <t>Porcentaje de avance asignado por el evaluador a partir de la evidencia aportada por la Caja.  Para ser diligenciado por la SSF.</t>
        </r>
      </text>
    </comment>
    <comment ref="J43" authorId="0">
      <text>
        <r>
          <rPr>
            <b/>
            <sz val="9"/>
            <rFont val="Tahoma"/>
            <family val="2"/>
          </rPr>
          <t>Sumatoría de los porcentajes de avance asignados por el evaluador a las actividades propuestas por la CCF</t>
        </r>
      </text>
    </comment>
    <comment ref="K43" authorId="0">
      <text>
        <r>
          <rPr>
            <b/>
            <sz val="9"/>
            <rFont val="Tahoma"/>
            <family val="2"/>
          </rPr>
          <t xml:space="preserve">Porcentaje de avance resultante del promedio de actividades ejecutadas, por el porcentaje de ponderación del aspecto evaluado. Para diligenciar por parte de la SSF </t>
        </r>
      </text>
    </comment>
    <comment ref="B44" authorId="0">
      <text>
        <r>
          <rPr>
            <b/>
            <sz val="9"/>
            <rFont val="Tahoma"/>
            <family val="2"/>
          </rPr>
          <t>Sintesis precisa y concreta de la observación efectuada, que relacione: el hallazgo y norma que contraviene.</t>
        </r>
      </text>
    </comment>
    <comment ref="B45" authorId="0">
      <text>
        <r>
          <rPr>
            <b/>
            <sz val="9"/>
            <rFont val="Tahoma"/>
            <family val="2"/>
          </rPr>
          <t>Estrategía definida por la Corporación, para subsanar el hallazgo indentificado,  a partir del cual se desplegarán las actividades necesarias para alcanzar el obkjetivo planteado</t>
        </r>
      </text>
    </comment>
    <comment ref="B46" authorId="0">
      <text>
        <r>
          <rPr>
            <b/>
            <sz val="9"/>
            <rFont val="Tahoma"/>
            <family val="2"/>
          </rPr>
          <t>Comprende cada una de la actividades, que se desplegarán para subsanar la observación.  Las que considere necesarias la CCF.</t>
        </r>
      </text>
    </comment>
    <comment ref="B48" authorId="0">
      <text>
        <r>
          <rPr>
            <b/>
            <sz val="9"/>
            <rFont val="Tahoma"/>
            <family val="2"/>
          </rPr>
          <t>Sintesis precisa y concreta de la observación efectuada, que relacione: el hallazgo y norma que contraviene.</t>
        </r>
      </text>
    </comment>
    <comment ref="B49" authorId="0">
      <text>
        <r>
          <rPr>
            <b/>
            <sz val="9"/>
            <rFont val="Tahoma"/>
            <family val="2"/>
          </rPr>
          <t>Estrategía definida por la Corporación, para subsanar el hallazgo indentificado,  a partir del cual se desplegarán las actividades necesarias para alcanzar el obkjetivo planteado</t>
        </r>
      </text>
    </comment>
    <comment ref="D53" authorId="0">
      <text>
        <r>
          <rPr>
            <b/>
            <sz val="9"/>
            <rFont val="Tahoma"/>
            <family val="2"/>
          </rPr>
          <t>Fecha maxima estimada para ejecutar la actividad.  Debe ser alcanzable dentro del plazo fijado</t>
        </r>
      </text>
    </comment>
    <comment ref="E53" authorId="0">
      <text>
        <r>
          <rPr>
            <b/>
            <sz val="9"/>
            <rFont val="Tahoma"/>
            <family val="2"/>
          </rPr>
          <t xml:space="preserve">Evidencia documental que demuestra de manera clara y concreta el alcance del objetivo planteado  </t>
        </r>
      </text>
    </comment>
    <comment ref="F53" authorId="0">
      <text>
        <r>
          <rPr>
            <b/>
            <sz val="9"/>
            <rFont val="Tahoma"/>
            <family val="2"/>
          </rPr>
          <t xml:space="preserve"> Numero de veces  que deberá presentarse la evidencia, requerida. Sera definida por grupo comisionado de SSF. </t>
        </r>
      </text>
    </comment>
    <comment ref="G53" authorId="0">
      <text>
        <r>
          <rPr>
            <b/>
            <sz val="9"/>
            <rFont val="Tahoma"/>
            <family val="2"/>
          </rPr>
          <t>Porcentaje de participación asignado a cada actividad de la acción de mejora</t>
        </r>
      </text>
    </comment>
    <comment ref="H53" authorId="0">
      <text>
        <r>
          <rPr>
            <b/>
            <sz val="9"/>
            <rFont val="Tahoma"/>
            <family val="2"/>
          </rPr>
          <t>Corresponde a la evaluación realizada por funcionario de la SSF, de los soportes aportados.  Espacio para ser diligenciado por SSF.</t>
        </r>
      </text>
    </comment>
    <comment ref="I53" authorId="0">
      <text>
        <r>
          <rPr>
            <b/>
            <sz val="9"/>
            <rFont val="Tahoma"/>
            <family val="2"/>
          </rPr>
          <t>Porcentaje de avance asignado por el evaluador a partir de la evidencia aportada por la Caja.  Para ser diligenciado por la SSF.</t>
        </r>
      </text>
    </comment>
    <comment ref="J53" authorId="0">
      <text>
        <r>
          <rPr>
            <b/>
            <sz val="9"/>
            <rFont val="Tahoma"/>
            <family val="2"/>
          </rPr>
          <t>Sumatoría de los porcentajes de avance asignados por el evaluador a las actividades propuestas por la CCF</t>
        </r>
      </text>
    </comment>
    <comment ref="B54" authorId="0">
      <text>
        <r>
          <rPr>
            <b/>
            <sz val="9"/>
            <rFont val="Tahoma"/>
            <family val="2"/>
          </rPr>
          <t>Sintesis precisa y concreta de la observación efectuada, que relacione: el hallazgo y norma que contraviene.</t>
        </r>
      </text>
    </comment>
    <comment ref="B55" authorId="0">
      <text>
        <r>
          <rPr>
            <b/>
            <sz val="9"/>
            <rFont val="Tahoma"/>
            <family val="2"/>
          </rPr>
          <t>Estrategía definida por la Corporación, para subsanar el hallazgo indentificado,  a partir del cual se desplegarán las actividades necesarias para alcanzar el obkjetivo planteado</t>
        </r>
      </text>
    </comment>
    <comment ref="D59" authorId="0">
      <text>
        <r>
          <rPr>
            <b/>
            <sz val="9"/>
            <rFont val="Tahoma"/>
            <family val="2"/>
          </rPr>
          <t>Fecha maxima estimada para ejecutar la actividad.  Debe ser alcanzable dentro del plazo fijado</t>
        </r>
      </text>
    </comment>
    <comment ref="E59" authorId="0">
      <text>
        <r>
          <rPr>
            <b/>
            <sz val="9"/>
            <rFont val="Tahoma"/>
            <family val="2"/>
          </rPr>
          <t xml:space="preserve">Evidencia documental que demuestra de manera clara y concreta el alcance del objetivo planteado  </t>
        </r>
      </text>
    </comment>
    <comment ref="F59" authorId="0">
      <text>
        <r>
          <rPr>
            <b/>
            <sz val="9"/>
            <rFont val="Tahoma"/>
            <family val="2"/>
          </rPr>
          <t xml:space="preserve"> Numero de veces  que deberá presentarse la evidencia, requerida. Sera definida por grupo comisionado de SSF. </t>
        </r>
      </text>
    </comment>
    <comment ref="G59" authorId="0">
      <text>
        <r>
          <rPr>
            <b/>
            <sz val="9"/>
            <rFont val="Tahoma"/>
            <family val="2"/>
          </rPr>
          <t>Porcentaje de participación asignado a cada actividad de la acción de mejora</t>
        </r>
      </text>
    </comment>
    <comment ref="H59" authorId="0">
      <text>
        <r>
          <rPr>
            <b/>
            <sz val="9"/>
            <rFont val="Tahoma"/>
            <family val="2"/>
          </rPr>
          <t>Corresponde a la evaluación realizada por funcionario de la SSF, de los soportes aportados.  Espacio para ser diligenciado por SSF.</t>
        </r>
      </text>
    </comment>
    <comment ref="I59" authorId="0">
      <text>
        <r>
          <rPr>
            <b/>
            <sz val="9"/>
            <rFont val="Tahoma"/>
            <family val="2"/>
          </rPr>
          <t>Porcentaje de avance asignado por el evaluador a partir de la evidencia aportada por la Caja.  Para ser diligenciado por la SSF.</t>
        </r>
      </text>
    </comment>
    <comment ref="J59" authorId="0">
      <text>
        <r>
          <rPr>
            <b/>
            <sz val="9"/>
            <rFont val="Tahoma"/>
            <family val="2"/>
          </rPr>
          <t>Sumatoría de los porcentajes de avance asignados por el evaluador a las actividades propuestas por la CCF</t>
        </r>
      </text>
    </comment>
    <comment ref="B60" authorId="0">
      <text>
        <r>
          <rPr>
            <b/>
            <sz val="9"/>
            <rFont val="Tahoma"/>
            <family val="2"/>
          </rPr>
          <t>Sintesis precisa y concreta de la observación efectuada, que relacione: el hallazgo y norma que contraviene.</t>
        </r>
      </text>
    </comment>
    <comment ref="B61" authorId="0">
      <text>
        <r>
          <rPr>
            <b/>
            <sz val="9"/>
            <rFont val="Tahoma"/>
            <family val="2"/>
          </rPr>
          <t>Estrategía definida por la Corporación, para subsanar el hallazgo indentificado,  a partir del cual se desplegarán las actividades necesarias para alcanzar el obkjetivo planteado</t>
        </r>
      </text>
    </comment>
    <comment ref="B66" authorId="0">
      <text>
        <r>
          <rPr>
            <b/>
            <sz val="9"/>
            <rFont val="Tahoma"/>
            <family val="2"/>
          </rPr>
          <t>Sintesis precisa y concreta de la observación efectuada, que relacione: el hallazgo y norma que contraviene.</t>
        </r>
      </text>
    </comment>
    <comment ref="B67" authorId="0">
      <text>
        <r>
          <rPr>
            <b/>
            <sz val="9"/>
            <rFont val="Tahoma"/>
            <family val="2"/>
          </rPr>
          <t>Estrategía definida por la Corporación, para subsanar el hallazgo indentificado,  a partir del cual se desplegarán las actividades necesarias para alcanzar el obkjetivo planteado</t>
        </r>
      </text>
    </comment>
    <comment ref="B71" authorId="0">
      <text>
        <r>
          <rPr>
            <b/>
            <sz val="9"/>
            <rFont val="Tahoma"/>
            <family val="2"/>
          </rPr>
          <t>Sintesis precisa y concreta de la observación efectuada, que relacione: el hallazgo y norma que contraviene.</t>
        </r>
      </text>
    </comment>
    <comment ref="B72" authorId="0">
      <text>
        <r>
          <rPr>
            <b/>
            <sz val="9"/>
            <rFont val="Tahoma"/>
            <family val="2"/>
          </rPr>
          <t>Estrategía definida por la Corporación, para subsanar el hallazgo indentificado,  a partir del cual se desplegarán las actividades necesarias para alcanzar el obkjetivo planteado</t>
        </r>
      </text>
    </comment>
    <comment ref="B75" authorId="0">
      <text>
        <r>
          <rPr>
            <b/>
            <sz val="9"/>
            <rFont val="Tahoma"/>
            <family val="2"/>
          </rPr>
          <t>Estrategía definida por la Corporación, para subsanar el hallazgo indentificado,  a partir del cual se desplegarán las actividades necesarias para alcanzar el obkjetivo planteado</t>
        </r>
      </text>
    </comment>
    <comment ref="E69" authorId="1">
      <text>
        <r>
          <rPr>
            <b/>
            <sz val="9"/>
            <rFont val="Tahoma"/>
            <family val="2"/>
          </rPr>
          <t>Thainz Maldonado:</t>
        </r>
        <r>
          <rPr>
            <sz val="9"/>
            <rFont val="Tahoma"/>
            <family val="2"/>
          </rPr>
          <t xml:space="preserve">
Esta pendiente que la manifestacion de que no expide registro se haga mas formal , pues se cuenta con correo electronico</t>
        </r>
      </text>
    </comment>
  </commentList>
</comments>
</file>

<file path=xl/sharedStrings.xml><?xml version="1.0" encoding="utf-8"?>
<sst xmlns="http://schemas.openxmlformats.org/spreadsheetml/2006/main" count="531" uniqueCount="184">
  <si>
    <t>Actividad 1</t>
  </si>
  <si>
    <t>Actividad2</t>
  </si>
  <si>
    <t>Actividad 3</t>
  </si>
  <si>
    <t>FECHA VENCIMIENTO</t>
  </si>
  <si>
    <t>TOTAL AVANCE TRIM</t>
  </si>
  <si>
    <t xml:space="preserve">ASPECTOS LEGALES </t>
  </si>
  <si>
    <t>PONDERACION ESTIMADA</t>
  </si>
  <si>
    <t>PONDERACION VERIFICADA</t>
  </si>
  <si>
    <t>DETALLE</t>
  </si>
  <si>
    <t>VERIFICACION</t>
  </si>
  <si>
    <t>ASPECTOS FINANCIERO CONTABLES</t>
  </si>
  <si>
    <t>ASPECTOS ADMINISTRATIVOS</t>
  </si>
  <si>
    <t>ASPECTOS DE SERVICIOS SOCIALES</t>
  </si>
  <si>
    <t>ASPECTOS DE FONDOS DE LEY</t>
  </si>
  <si>
    <t>CAJA DE COMPENSACION FAMILIAR</t>
  </si>
  <si>
    <t>PDM VIGENCIAS ANTERIORES</t>
  </si>
  <si>
    <t>VIGENCIA AUDITADA</t>
  </si>
  <si>
    <t>FECHA DE PRESENTACION AVANCE</t>
  </si>
  <si>
    <t xml:space="preserve">ANALISIS DE SOPORTES </t>
  </si>
  <si>
    <t>TOTAL AVANCE</t>
  </si>
  <si>
    <t>OBSERVACIONES Y RECOMENDACIONES</t>
  </si>
  <si>
    <t>ASPECTOS LEGALES</t>
  </si>
  <si>
    <t>SOPORTE CONCRETO</t>
  </si>
  <si>
    <t>FRECUENCIA ENVIO</t>
  </si>
  <si>
    <t>PONDERACION GENERAL</t>
  </si>
  <si>
    <t>FECHA APROBACION PDM</t>
  </si>
  <si>
    <t>TOTAL AVANCE PONDERACION GENERAL</t>
  </si>
  <si>
    <t>NUMERO TOTAL OBSERVACIONES / RECOMENDACIONES ABIERTAS</t>
  </si>
  <si>
    <t xml:space="preserve"> OFICIO APROBACION PDM</t>
  </si>
  <si>
    <t>ASPECTOS FONDOS DE LEY</t>
  </si>
  <si>
    <t>CAJA DE COMPENSACION FAMILIAR DE ARAUCA - COMFIAR</t>
  </si>
  <si>
    <t>Actividad 2</t>
  </si>
  <si>
    <t>CAMPOS PARA USO EXCLUSIVO DE LA SUPERINTENDENCIA DEL SUBSIDIO FAMILIAR</t>
  </si>
  <si>
    <t xml:space="preserve">TOTAL AVANCE PDM: </t>
  </si>
  <si>
    <t>FORMULACION</t>
  </si>
  <si>
    <t>En atención a que el bien inmueble ubicado en el municipio de Arauquita identificado con Matrícula Inmobiliaria No. 410-137667 y Licencia de Urbanismo No. 054 del 2012, de extensión de 3.447 metros cuadrados ubicado en el barrio Las Palmeras, Calle 4ª # 10-30 Manzana 211 Lote 1, adquirido por la Corporación previa autorización del Consejo Directivo según Acta No.369 de 31 de julio de 2012 para la construcción del proyecto de vivienda nueva en sitio propio, denominado Urbanización Villa Flores de Arauquita, de desarrollo prioritario dentro del plan de desarrollo aprobado mediante el convenio de cooperación No. 010 del 2012 celebrado entre la Corporación y el municipio de Arauquita fue invadido y en consecuencia no fue viable el desarrollo del proyecto, se presume una afectación patrimonial de la Corporación de impacto sobre los recursos de la parafiscalidad por lo que COMFIAR deberá ejercer todas las acciones conducentes a lograr el resarcimiento del daño causado y cumplir con el desarrollo del proyecto en circunstancias que no generen un detrimento patrimonial. Lo anterior, además de afectar el patrimonio conduce al incumplimiento de una de las funciones consagradas en el artículo 6 de sus estatutos sociales numeral 9, que señala como función de la Corporación administrar a través de programas referentes a proyectos de vivienda de interés social.</t>
  </si>
  <si>
    <t>El Derecho de Petición de origen constitucional de acuerdo con los artículos 23 y 74 de la Constitución Política, con fundamentos legales en la Ley 1755 de 30 de junio de 2015, modificatoria de los artículos 13 a 33 de la Ley 1437 de 2011, determina que las personas tienen derecho a presentar peticiones respetuosas a las autoridades por motivos de interés general o particular y obtener pronta resolución completa y de fondo sobre la misma. Con fundamento en lo anterior, revisados los trámites que en COMFIAR se han dado a las PQRS en la vigencia 2020 se observa que, si bien el promedio de respuesta es de 7 días, al realizar la revisión aleatoria encontramos respuestas extemporáneas, cercanas al 2%, lo cual presume una vulneración de las normas que regulan del Derecho de Petición.</t>
  </si>
  <si>
    <t>Se observó falta de seguimiento o control por parte de la Caja de Compensación al no revisar o conciliar los valores a reportar en el Sistema SIREVAC - SIGER de la Superintendencia del Subsidio Familiar, por tal motivo se estaría contraviniendo lo establecido por la Circular Externa No. 0007 de 2019 faltando a lo indicado en los numerales 1-008 y 2 del capítulo 1 del Anexo Técnico 3, que indican:
“1-008 COMPLETITUD Y OPORTUNIDAD EN REPORTE DE LOS DATOS.
Los archivos objeto de reporte deberán ser remitidos de manera completa de acuerdo con los grupos de estructuras que se asocien para un envío en particular y dentro de las fechas límite establecidas para cada uno de ellos.”
“2. REPORTE DE DATOS A LA SUPERINTENDENCIA DEL SUBSIDIO FAMILIAR.
En cumplimiento de lo dispuesto en esta Circular, las Cajas de Compensación Familiar, deberán reportar los datos exigidos, bajo las estructuras, contenidos, medios, mecanismos y periodicidad que se establecen en su Anexo Técnico.” (Subrayado fuera de texto).
Adicionalmente la circular indica en el numeral 1-010:
“(…) El envío de la información que deben presentar a esta Superintendencia las entidades vigiladas es responsabilidad de los representantes legales de las entidades. Igualmente, cada archivo debe venir firmado digitalmente por las personas que cumplan los roles exigidos de los cuales se exige certificación en cada uno de ellos.
Los contadores y revisores fiscales serán responsables en el evento que se suministren datos contrarios a la realidad y/u ordenen, toleren, hagan o encubran falsedad en la información remitida a esta Superintendencia en los términos que señalan los artículos 10 de la Ley 43 de 1990, 207 y siguientes del Código de Comercio, y 43 de la Ley 222 de 1995.”</t>
  </si>
  <si>
    <t>De acuerdo con las diferencias presentadas en el reporte 4-071 A Subsidio a la Demanda por valor de $551,4 millones, la Corporación estaría incumpliendo con los objetivos de la Circular Externa No. 023 de 2010, la cual menciona:
“(…) Objetivos:
1. Mejorar la eficiencia (1) y eficacia (2) en las operaciones de las Cajas de Compensación Familiar.
2. Prevenir y mitigar la ocurrencia de fraudes, originados tanto en el interior como en el exterior de las Cajas de Compensación Familiar.
3. Realizar una gestión adecuada de los riesgos.
4. Aumentar la confiabilidad y oportunidad en la información generada por la Caja de Compensación Familiar.
5. Dar un adecuado cumplimiento de la normatividad y regulaciones aplicables a la Caja de Compensación Familiar. (…)”</t>
  </si>
  <si>
    <t>OBSERVACIÓN 10</t>
  </si>
  <si>
    <t>Se evidenció, según registros contables, entre lo asignado y pagado con corte a diciembre de 2020, que las personas cesantes beneficiarias de cuota monetaria y bono de alimentos no están reclamando los recursos que les fueron asignados durante los seis ( 6 ) meses, y que según lo observado, en algunos terceros tomados como muestra tienen más de un año sin hacer efectivo estos beneficios a través de la Corporación que los entrega.
Se constató además, que de los recursos asignados por cuota monetaria por valor de $183 millones, solamente se cobró por los cesantes del FOSFEC y por virtud de los Decretos de Estado de Emergencia Económica, el valor de $25 millones, cifra equivalente al 14% de ejecución durante todo el año 2020, lo que evidencia un represamiento de estos recursos y la falta de acompañamiento para buscar otras alternativas de solución a esta problemática, recursos que son cobrados a través de SUPERGIROS en ejecución del convenio suscrito con la Caja de Compensación Familiar de Arauca.
Por lo anterior, se presume incumplimiento e inobservancia a lo establecido en el Capítulo IV Artículo 12 “Tipo periodo y pago de los beneficios” de la Ley 1636 de 2013, que dispone que cuando los trabajadores han cumplido con los requisitos exigidos deben recibir el beneficio con cargo al FOSFEC, fondo de ley que debe ser administrado por la Corporación en forma eficiente.</t>
  </si>
  <si>
    <t>Revisado el proceso de cargue de información SIREVAC para validar el reporte de las estructuras del FOSFEC 5-395 Ejecución FOSFEC -Estructura A (cantidad valor) y Estructura 5-396A Ejecución FOSFEC - Estructura B (Valor), estructuras que se compilan en la Estructura 5-39 # denominada Ejecución FOSFEC del SIGER y por cada una de las vigencias analizadas, 2019 y 2020, encontrando inconsistencias en el cargue de esta información, lo cual presume inobservancia de los lineamientos establecidos por la Superintendencia del Subsidio Familiar en la Circular Externa No. 020 de 2016 versión 3 y en la Circular Externa 007 de 2019, particularmente en lo concerniente a las instrucciones generales y condiciones técnicas de remisión de los datos, cuya información debe ser clara, fiable y entendible.</t>
  </si>
  <si>
    <t>OBSERVACIÓN 8</t>
  </si>
  <si>
    <t>OBSERVACIÓN 1</t>
  </si>
  <si>
    <t>OBSERVACIÓN 2</t>
  </si>
  <si>
    <t>Acción de mejora</t>
  </si>
  <si>
    <t>OBSERVACIÓN 5 -
GERENTES DE PLANEACION E.</t>
  </si>
  <si>
    <t>OBSERVACIÓN 6 - GERENTE PLANEACION E. Y GERENTE EDUCATIVA</t>
  </si>
  <si>
    <t>El Sistema de Gestión de Calidad implementará una herramienta que, permita el control, y verificación de la respuesta de cada PQRSF antes de su vencimiento según los tiempos y requisitos establecidos por la normatividad Ley 1755 de 2015,Ley 1581 de 2012, Circular Externa No. 2020-00008, ISO 9001:2015.</t>
  </si>
  <si>
    <t>Procedimiento</t>
  </si>
  <si>
    <t>Retroalimentación por medio de correo electronico y campañas de socializaciones en puestos de trabajo de información a las Areas de la Corporación de normatividad vigente, regulación y terminos generales e internos para dar respuestas.</t>
  </si>
  <si>
    <t>Emails informativos y Actas de Campañas de Socialización</t>
  </si>
  <si>
    <t>Soporte de publicaciones.</t>
  </si>
  <si>
    <t>Informe y Balance</t>
  </si>
  <si>
    <t>La Caja de Compensacion Familiar de Arauca debe garantizar que la información reportada en la estructuras se encuentren de acuerdo a los lineamientos establecidos por la Superintendencia del Subsidio Familiar en la Circular Externa No. 020 de 2016 versión 3 y en la Circular Externa 007 de 2019.</t>
  </si>
  <si>
    <t>Reunión con la mesa técnica (Contabilidad, Auditoria y Revisoría Fiscal), con el fin de validar la información que se ajustara en las estructuras.</t>
  </si>
  <si>
    <t>Acta de Reunion</t>
  </si>
  <si>
    <t>Solicitar apertura a la Superintendencia para el cargue de la Información ajustada.</t>
  </si>
  <si>
    <t>GLPI</t>
  </si>
  <si>
    <t>Acta mesa de trabajo</t>
  </si>
  <si>
    <t>Solicitar apertura a la Superintendencia del Subsidio Familiar para el cargue de la información ajustada.</t>
  </si>
  <si>
    <t>Avaluo comercial</t>
  </si>
  <si>
    <t>Gestionar ante el ente territorial la posibilidad de compra  o permuta del bien inmueble.</t>
  </si>
  <si>
    <t>Actualizar el  Procedimiento PR-GM-03 para establecer  numeral de control y seguimiento.</t>
  </si>
  <si>
    <t xml:space="preserve">Actualizar el procedimiento  PR-DE-03 presentacion electronica de informes. </t>
  </si>
  <si>
    <t xml:space="preserve">Procedimiento </t>
  </si>
  <si>
    <t>Fortalecer el seguimiento y  control en los reportes de las informacion correspondiente al reporte 4-071A vs 3-024A</t>
  </si>
  <si>
    <t>Certificacion de seguimiento de los valores reportados en la estructura 4-071A vs 3-024A</t>
  </si>
  <si>
    <t xml:space="preserve">Certificacion 
Reporte SIGER </t>
  </si>
  <si>
    <t>Garantizar que la informacion reportada en la estructura se encuentre de acuerdo a los lineamientos establecidos por la Superintendencia del Subsidio Familia en las circulares externas 020 de 2016 version 03 y 007 de 2019.</t>
  </si>
  <si>
    <t>Cargar la información en la estructura 4-071 A Subsidio a la Demanda</t>
  </si>
  <si>
    <t>Reporte SIGER</t>
  </si>
  <si>
    <t>Cargar la información en las estructuras FOSFEC 5-395 Ejecución FOSFEC -Estructura A (cantidad valor) y Estructura 5-396A Ejecución FOSFEC - Estructura B (Valor), de las vigencias 2019 y 2020.</t>
  </si>
  <si>
    <t>Reportes SIGER</t>
  </si>
  <si>
    <t xml:space="preserve"> Fortalecer las gestiones existentes con el fin de realizar la entrega de los beneficios que los cesantes no han cobrado  cuota monetaria y bono alimentacion vigencia 2020,</t>
  </si>
  <si>
    <t>EHIANA GALEANO REYES</t>
  </si>
  <si>
    <t>GLORIA MARIA HENAO</t>
  </si>
  <si>
    <t>DIRECTORA ADMINISTRATIVA</t>
  </si>
  <si>
    <t>REVISOR FISCAL TP-147000-T</t>
  </si>
  <si>
    <t>ASPECTOS SERVICIOS SOCIALES</t>
  </si>
  <si>
    <t>Actualizar el procedimiento interno PR-GM-03 PROCEDIMIENTO PARA LA GESTIÓN DE PQRSF, con el propósito de redefinir tiempos de respuesta de acuerdo a la clasificación normativa de las PQRSF</t>
  </si>
  <si>
    <t>Actualizar el procedimiento PR-GM-03 PROCEDIMIENTO PARA LA GESTIÓN DE PQRSF en el sistema Gestión de Calidad.</t>
  </si>
  <si>
    <t>15 de diciembre de 2020</t>
  </si>
  <si>
    <t>Cumplida en el primer avance</t>
  </si>
  <si>
    <t>Socializar y capacitar al equipo de colaboradores de la Corporación sobre la actualización del procedimiento PR-GM-03 PROCEDIMIENTO PARA LA GESTIÓN DE PQRS</t>
  </si>
  <si>
    <t>30 de abril de 2021</t>
  </si>
  <si>
    <t>Accion de mejora 1</t>
  </si>
  <si>
    <t>OBSERVACION No 2</t>
  </si>
  <si>
    <t xml:space="preserve">De la muestra aleatoria del pago de cuota monetaria correspondiente a la vigencia 2019, se halló que la Corporación presuntamente pagó como cuota ordinaria, la cuota agropecuaria correspondiente al beneficiario 1116869893, presentándose error al no liquidar el 15% adicional por corresponder al sector agropecuario.. La Corporación deberá efectuar debido seguimiento y corregir la parametrización de su sistema para la liquidación, giro y pago de la cuota monetaria, a través de verificaciones continuas
        </t>
  </si>
  <si>
    <t>Fortalecer el seguimiento que se efectúa permanentemente en la liquidación, giro y pago de la cuota monetaria.</t>
  </si>
  <si>
    <t>Acta de mesa de trabajo y certificación sección sistemas de la actualización del modulo de Subsidio</t>
  </si>
  <si>
    <t>ASPECTO FINANCIERO</t>
  </si>
  <si>
    <t>Por ser primer envio le fue ponderado el porcentaje</t>
  </si>
  <si>
    <t>OBSERVACION No 5</t>
  </si>
  <si>
    <t>Incluir los programas de vivienda y crédito social en la redistribución de los gastos de administración con cargo a los programas y servicios sociales efectuada por la Corporación  periódicamente, acorde a la metodología para tal fin, la cual será presentada al consejo Directivo para su respectiva aprobación.</t>
  </si>
  <si>
    <t>Acta de Consejo Directivo</t>
  </si>
  <si>
    <t>Reporte SIGER 3-016 Estado de Resultados</t>
  </si>
  <si>
    <t>OBSERVACION No 7</t>
  </si>
  <si>
    <t xml:space="preserve">Se encontró que, si bien el tema de inclusión ya se ha incorporado a las actividades del colegio, aún se encuentra en una fase elemental, lo cual se evidencia en el hecho de que las situaciones presentadas son seguidas y tratadas de acuerdo a como vayan evolucionando sin que exista un planeamiento de actividades, apoyos y ajustes necesarios, que aporten a la formación integral de los estudiantes en situación de discapacidad. La institución educativa, aún no ha implementado los Planes Individuales de Ajuste Razonable, PIAR, que se articulen con la planeación de aula y el Plan de Mejoramiento Institucional PMI, contraviniendo, presuntamente, lo señalado en el literal C, del Artículo 2.3.3.5.2.3.1, de la subsección 3 del Decreto 1421 de 2017.
De otra parte, no existe un procedimiento documentado en el que se establezcan los pasos y acciones a seguir por cada uno de los actores (estudiante, familia, docentes, directivas del colegio) en el seguimiento a los casos de estudiantes que han sido diagnosticados con algún problema de discapacidad.
</t>
  </si>
  <si>
    <t>Documentar procedimiento para la atención de los estudiantes en situación de discapacidad donde se establezcan los pasos y acciones a seguir por cada uno de los actores (estudiante, familia, docentes, directivos de colegio) para dar cumplimiento a lo establecido en el Decreto 1421 de 2017 y articular con la planeación de aula y el plan de mejoramiento institucional (PMI).</t>
  </si>
  <si>
    <t>Realizar mesa de Trabajo entre el Colegio Comfiar y el Sistema de Gestión de Calidad de la corporación con el fin de proyectar el procedimiento respectivo.</t>
  </si>
  <si>
    <t>Acta
Lista de asistencia</t>
  </si>
  <si>
    <t>Elaborar e incluir en el sistema de gestión calidad (SGC) de la Corporación el procedimiento para la atención de estudiantes en discapacidad.</t>
  </si>
  <si>
    <t>Procedimiento y Publicación</t>
  </si>
  <si>
    <t xml:space="preserve">Socialización del Procedimiento para la atención de estudiantes en discapacidad a:  docentes, directivos, psicologos y personal involucrado y Publicación (página web del Colegio COMFIAR), </t>
  </si>
  <si>
    <t xml:space="preserve">Lista de asistencia. </t>
  </si>
  <si>
    <t>Actividad 4</t>
  </si>
  <si>
    <t>Seguimiento y control al cumplimiento del procedimiento para la atención de estudiantes en discapacidad.</t>
  </si>
  <si>
    <t>Informe Trimestral</t>
  </si>
  <si>
    <t>Se cumplio en el primer avance</t>
  </si>
  <si>
    <t>OBSERVACION No 8</t>
  </si>
  <si>
    <t>Obtener el registro de parques de los Araguatos Centro Recreacional Comfiar en cumplimiento de la Ley 1225 de 2008.</t>
  </si>
  <si>
    <t xml:space="preserve">Reiterar solicitud por escrito con el cumplimiento de los requisitos exigidos a los respectivos entes gubernamentales como son la Alcaldía municipal de Arauca y la Gobernación del Departamento de Arauca a fin de obtener el registro de parques en los Araguatos C.R., de acuerdo a la Ley 1225 de 2008. </t>
  </si>
  <si>
    <t>Comuniacción de solicitud radicada en el ente gubernamental</t>
  </si>
  <si>
    <t>Acudir a la vía judicial en caso de no recibir respuesta de fondo por la entidad competente y/o registro requerido.</t>
  </si>
  <si>
    <t>Se pondero el porcentaje</t>
  </si>
  <si>
    <t>OBSERVACION No 9</t>
  </si>
  <si>
    <t xml:space="preserve">Si bien el software utilizado por la Caja de Compensación trabaja de manera diferente la información de cartera para el área de crédito y para el área contable, se espera que el trabajo se desarrolle en lo que, para este caso, corresponde al área de crédito. Así mismo, la información que controla el área debe ser manejada y reportada por el área sin que existan duplicidades, aspecto éste que deberá ser corregido por la Caja.
De otra parte, como se anotó en el informe, la cartera en mora mayor a 360 días aunque no es muy elevada (11,38%) requiere que se implementen estrategias de fondo con miras a su recuperación, sobre todo teniendo en cuenta que la cartera morosa entre 180 y 360 días ya presenta un porcentaje del 12,67%.
Por lo anterior, la observación se mantiene y deberá hacer parte del nuevo plan de mejoramiento.
</t>
  </si>
  <si>
    <t>Realizar ajustes correspondientes en la parametrizacion de los modulos Creditos y Contabilidad, de manera que la informacion sea coincidente.</t>
  </si>
  <si>
    <t>Elaborar el GLPI al área sistemas de la Caja de Compensación Familiar de Arauca - COMFIAR. Por tener la competencia para la parametrización del módulo (Créditos y Contabilidad) de acuerdo a las necesidades presentadas.</t>
  </si>
  <si>
    <t>GLPI(PDF)</t>
  </si>
  <si>
    <t>Realizar seguimiento permanente de los dos módulos frente al valor y edad de cartera.</t>
  </si>
  <si>
    <t>Reporte de los dos modulos (Crédito y Contabilidad)</t>
  </si>
  <si>
    <t>Incrementar las gestiones de cobro de la cartera superior a 360 días con el fin de disminuirla mínimo en un 3%.</t>
  </si>
  <si>
    <t>Fortalecer el proceso de gestión de cobro administrativo y cobro judicial, con seguimientos de comité de cartera, plan de alivios entre otros.</t>
  </si>
  <si>
    <t>Matriz de gestión de cobro con su respectiva certificación y acta Trimestral</t>
  </si>
  <si>
    <t>Realizar las actuaciones judiciales necesarias, tendientes a buscar el recaudo de lo adeudado de la cartera más antigua.</t>
  </si>
  <si>
    <t>Informe comparativo de cartera trimestral</t>
  </si>
  <si>
    <r>
      <t xml:space="preserve">Se evidenció que el Centro Recreacional Los Araguatos no cuenta con Registro de Parques incumpliendo, presuntamente, lo establecido en el Artículo 3º de la Ley 1225 de 2008, el cual señala:
</t>
    </r>
    <r>
      <rPr>
        <i/>
        <sz val="11"/>
        <color indexed="8"/>
        <rFont val="Calibri"/>
        <family val="2"/>
      </rPr>
      <t xml:space="preserve">ARTÍCULO 3o. REGISTRO PREVIO PARA LA INSTALACIÓN Y PUESTA EN FUNCIONAMIENTO DE LOS PARQUES DE DIVERSIONES Y LAS ATRACCIONES O
DISPOSITIVOS DE ENTRETENIMIENTO. La instalación y puesta en funcionamiento de los Parques de Diversiones y Atracciones o Dispositivos de Entretenimiento, existentes y nuevos, en cualquiera de las categorías señaladas en el artículo anterior, requerirá registro previo ante la respectiva autoridad distrital o municipal, para lo cual se deberá acreditar el cumplimiento de los siguientes requisitos:
(….)
PARÁGRAFO 1o. Acreditados los requisitos señalados anteriormente, la respectiva autoridad distrital o municipal expedirá un registro, al cual se le asignará un número de identificación.
PARÁGRAFO 2o. El registro tendrá una vigencia de un (1) año, el cual deberá renovarse antes de su vencimiento, sin perjuicio de que las modificaciones o cambios de las condiciones del registro inicial sean actualizadas al momento de ocurrir tales cambios o modificaciones.
PARÁGRAFO 3o. Los Parques de Diversiones no permanentes deberán efectuar el registro ante la respectiva autoridad distrital o municipal, previa a la instalación de cualquier Atracción o Dispositivo de Entretenimiento, el cual tendrá una vigencia igual a su permanencia, que no será superior a un (1) año.
PARÁGRAFO 4o. Para la presentación de espectáculos públicos en los Parques de Diversiones, el interesado deberá acreditar el cumplimiento de los requisitos establecidos en las normas vigentes sobre la materia.
</t>
    </r>
  </si>
  <si>
    <t>NÚMERO TOTAL CERRADAS</t>
  </si>
  <si>
    <t xml:space="preserve">NÚMERO TOTAL EN EJECUCION </t>
  </si>
  <si>
    <t>NÚMERO VENCIDAS</t>
  </si>
  <si>
    <t>De la muestra aleatoria antes expuesta, se observa que presuntamente COMFIAR no dio respuesta dentro de los 10 días, de conformidad con el numeral 2 de la Circular Externa No. 04 del 25 de abril de 2016, concordante con el artículo 1 de la Ley 1755 de 2015 concerniente al artículo 14 del Código de Procedimiento Administrativo y de lo Contencioso Administrativo, que establece: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 subrayas y negrillas fuera de texto fuera de texto.</t>
  </si>
  <si>
    <t>Formato FT-GD-03 Creación o Modificación de Documentos
 Procedimiento actualizado</t>
  </si>
  <si>
    <t>Lista de asistencias, material fotográfico, resultados de evaluación y encuestas.</t>
  </si>
  <si>
    <t>Actualizar  y verificar la parametrización del sistema implementado por la Corporacion en cumplimiento de la normatividad vigente con respecto al tipo de cuota en la liquidación y giro de la cuota monetaria.</t>
  </si>
  <si>
    <t>Revisar permanentemente giro de la cuota monetaria de los trabajadores del sector agropecuario por parte de Subsidio y auditoria en los periodos correspondientes al seguimiento del PDM.</t>
  </si>
  <si>
    <t>Reporte giro trabajadores afiliados Sector Agropecuario y papeles de trabajo de la revision aleatoria.</t>
  </si>
  <si>
    <r>
      <t xml:space="preserve">De acuerdo a la informacion suministrada en visita ordinaria remota, la corporacion remite certificacion expedida por el Gerente de Division Financiera y Tecnico de Costos y Presupuestos (e); la cual menciona la normatividad correspondiente pero no la metodologia aplicada por la Corporacion; el documento “estudio tecnico de costos basados en actividades ABC no presenta aplicación en la informacion contable. De igual manera, no suministraron acta de Consejo Directivo con la aprobacion de la metodologia. De igual manera, al revisar el estado de resultados reportado por la Corporacion para la vigencia 2019, la distribucion de gastos de administracion registrada en el codigo 5199.
De igual manera, se evidencia que la Corporacion no realiza la redistribucion a los programas de vivienda y credito social, toda vez que este codigo contable señala que se deben registrar las transferencias de gastos de administracion con cargo a los programas y servicios sociales y que los mismos deben ser soportados con los estudios tecnicos que para el efecto solicita el organismo de control, aprobado por Consejo Directivo, desde la fase de preparacion de los presupuestos y considerando criterios de racionalidad de los gastos, que calificará el organismo de control.
También se evidenció que los gastos de administración redistribuidos a los servicios subsidiados están impactando en forma representativa, como es el caso de recreación con el 54% de gasto redistribución, para educación formal representa el 27% y para educación para el trabajo y desarrollo humano el 18% de los gastos redistribuidos; mientras que a los programas de vivienda y crédito social no se les asignó distribución. Lo anterior demuestra una incierta aplicación en la redistribución de gastos y aplicación en el uso de los recursos, y por consiguiente genera utilidad en los programas autocosteables y afectación en el resultado de los programas subsidiados ya que va ser asumido a través del saldo de obras y programas con subsidio a la oferta.
Por lo anterior, la Corporación presuntamente incumple con lo señalado en el numeral 17 del artículo 21 de la Ley 789 de 2002:
</t>
    </r>
    <r>
      <rPr>
        <i/>
        <sz val="11"/>
        <color indexed="8"/>
        <rFont val="Calibri"/>
        <family val="2"/>
      </rPr>
      <t>«[…] En todo caso, debe tratarse de un método uniforme de cálculo de gastos administrativos precisando la forma de distribución de costos indirectos que se deben aplicar a los distintos servicios, proporcionalmente a los egresos que cada uno de ellos represente sobre los egresos totales de la respectiva Caja. […]»</t>
    </r>
    <r>
      <rPr>
        <sz val="11"/>
        <color indexed="8"/>
        <rFont val="Calibri"/>
        <family val="2"/>
      </rPr>
      <t xml:space="preserve">
Teniendo en cuenta los indicadores antes mencionados, los cuales reflejan el impacto de gastos distribuidos a los servicios subsidiados, la Caja de Compensación debe evaluar la proporcionalidad de los gastos distribuidos a los diferentes servicios, dando aplicación a los principios presupuestales de legalidad, equilibrio financiero, programación integral, austeridad y eficiencia, toda vez que el gasto redistribuido supera en algunos programas su ingreso, siendo este improcedente y no teniendo coherencia en la práctica con la metodología de distribución.</t>
    </r>
  </si>
  <si>
    <t>Presentar al Consejo directivo para su aprobación la metodología a aplicar por la Corporación en la redistribución de los gastos de administración con cargo a los programas y servicios sociales.</t>
  </si>
  <si>
    <t>Realizar la redistribución periódicamente de los gastos de administración con cargo a los programas y servicios sociales, incluidos los programas auto costeables de  vivienda y crédito social.</t>
  </si>
  <si>
    <t>Seguimiento por parte de Auditoria Interna.</t>
  </si>
  <si>
    <t xml:space="preserve"> Oficio reiterando solicitud registro 7 enero 2021 
. Documento emitido por la Alcaldia.</t>
  </si>
  <si>
    <t>Acción de mejora 1</t>
  </si>
  <si>
    <t>Acción de mejora 2</t>
  </si>
  <si>
    <t>PDM VIGENCIA ANTERIOR - VISITA 2020 VIGENCIA 2019</t>
  </si>
  <si>
    <r>
      <t xml:space="preserve">Llevar un informe de seguimiento mensual,  donde se evidencie la disminuciòn del cobro de  beneficios pendientes ( </t>
    </r>
    <r>
      <rPr>
        <sz val="11"/>
        <rFont val="Calibri"/>
        <family val="2"/>
      </rPr>
      <t>Cuota</t>
    </r>
    <r>
      <rPr>
        <sz val="11"/>
        <rFont val="Calibri"/>
        <family val="2"/>
      </rPr>
      <t xml:space="preserve"> monetaria y bono de alimentos)</t>
    </r>
  </si>
  <si>
    <r>
      <t xml:space="preserve">Realizar avaluo  con el proposito de determinar el valor actual del inmbueble en condiciones del mercado.( </t>
    </r>
    <r>
      <rPr>
        <sz val="11"/>
        <rFont val="Calibri"/>
        <family val="2"/>
      </rPr>
      <t xml:space="preserve">La fecha consideramos es muy proxima sugerimos darle a la actividad más tiempo, si se realiza antes es positiv,o mas si no se logra se incurriría en un incumplimiento) </t>
    </r>
  </si>
  <si>
    <r>
      <t>Materializaciòn del negocio juridico o en su defecto reiniciar el</t>
    </r>
    <r>
      <rPr>
        <sz val="11"/>
        <rFont val="Calibri"/>
        <family val="2"/>
      </rPr>
      <t xml:space="preserve"> proceso </t>
    </r>
    <r>
      <rPr>
        <sz val="11"/>
        <rFont val="Calibri"/>
        <family val="2"/>
      </rPr>
      <t>de recuperaciòn del bien atravès de medios judicales.</t>
    </r>
  </si>
  <si>
    <r>
      <t xml:space="preserve">Demanda ò Titulo de </t>
    </r>
    <r>
      <rPr>
        <sz val="11"/>
        <rFont val="Calibri"/>
        <family val="2"/>
      </rPr>
      <t>propiedad de  el/los lotes permutados .</t>
    </r>
  </si>
  <si>
    <r>
      <t xml:space="preserve">Mesa de trabajo entre la </t>
    </r>
    <r>
      <rPr>
        <sz val="11"/>
        <rFont val="Calibri"/>
        <family val="2"/>
      </rPr>
      <t>D</t>
    </r>
    <r>
      <rPr>
        <sz val="11"/>
        <rFont val="Calibri"/>
        <family val="2"/>
      </rPr>
      <t xml:space="preserve">ivision </t>
    </r>
    <r>
      <rPr>
        <sz val="11"/>
        <rFont val="Calibri"/>
        <family val="2"/>
      </rPr>
      <t>Ed</t>
    </r>
    <r>
      <rPr>
        <sz val="11"/>
        <rFont val="Calibri"/>
        <family val="2"/>
      </rPr>
      <t>ucativa y Planeacion y</t>
    </r>
    <r>
      <rPr>
        <sz val="11"/>
        <rFont val="Calibri"/>
        <family val="2"/>
      </rPr>
      <t xml:space="preserve"> D</t>
    </r>
    <r>
      <rPr>
        <sz val="11"/>
        <rFont val="Calibri"/>
        <family val="2"/>
      </rPr>
      <t xml:space="preserve">esarrollo </t>
    </r>
    <r>
      <rPr>
        <sz val="11"/>
        <rFont val="Calibri"/>
        <family val="2"/>
      </rPr>
      <t>Estratégico</t>
    </r>
    <r>
      <rPr>
        <sz val="11"/>
        <rFont val="Calibri"/>
        <family val="2"/>
      </rPr>
      <t xml:space="preserve"> de </t>
    </r>
    <r>
      <rPr>
        <sz val="11"/>
        <rFont val="Calibri"/>
        <family val="2"/>
      </rPr>
      <t>COMFIAR</t>
    </r>
    <r>
      <rPr>
        <sz val="11"/>
        <rFont val="Calibri"/>
        <family val="2"/>
      </rPr>
      <t xml:space="preserve"> con el fin de revisar estructuras y coberturas reportadas.</t>
    </r>
  </si>
  <si>
    <r>
      <t xml:space="preserve">Publicar en la </t>
    </r>
    <r>
      <rPr>
        <sz val="11"/>
        <rFont val="Calibri"/>
        <family val="2"/>
      </rPr>
      <t>página</t>
    </r>
    <r>
      <rPr>
        <sz val="11"/>
        <rFont val="Calibri"/>
        <family val="2"/>
      </rPr>
      <t xml:space="preserve"> web y redes sociales  de la </t>
    </r>
    <r>
      <rPr>
        <sz val="11"/>
        <rFont val="Calibri"/>
        <family val="2"/>
      </rPr>
      <t>Cor</t>
    </r>
    <r>
      <rPr>
        <sz val="11"/>
        <rFont val="Calibri"/>
        <family val="2"/>
      </rPr>
      <t>poraciòn , comunicado informativo a los beneficiarios para que se acerquen a reclamar el  subsidio pendiente por cobrar y comunicación electrónica dirigida al beneficiario</t>
    </r>
  </si>
  <si>
    <t>Continuar con la realización de las  mesas  de trabajo con las autoridades municipales de Arauquita competentes para materializar  las alternativas delograr la permuta mediante la entrega del/los lotes para la realización de los futuros Programas de la Corporación</t>
  </si>
  <si>
    <t>Actas de reuniòn.</t>
  </si>
  <si>
    <t>2 2021 102717</t>
  </si>
  <si>
    <t>PRIMER AVANCE</t>
  </si>
  <si>
    <t>Realizar avaluo  con el proposito de determinar el valor actual del inmbueble en condiciones del mercado.</t>
  </si>
  <si>
    <r>
      <t>Se</t>
    </r>
    <r>
      <rPr>
        <sz val="11"/>
        <color indexed="10"/>
        <rFont val="Calibri"/>
        <family val="2"/>
      </rPr>
      <t xml:space="preserve"> </t>
    </r>
    <r>
      <rPr>
        <sz val="11"/>
        <rFont val="Calibri"/>
        <family val="2"/>
      </rPr>
      <t>adjuntó</t>
    </r>
    <r>
      <rPr>
        <sz val="11"/>
        <color indexed="10"/>
        <rFont val="Calibri"/>
        <family val="2"/>
      </rPr>
      <t xml:space="preserve"> </t>
    </r>
    <r>
      <rPr>
        <sz val="11"/>
        <color theme="1"/>
        <rFont val="Calibri"/>
        <family val="2"/>
      </rPr>
      <t>como soporte solicitud de apertura de la plataforma SIREVAC con código de ticket 13077 de fecha 3 de septiembre de 2021. Así como, certificación de la misma fecha firmada por la Jefe de la Agencia de Gestión y Colocación y el Jefe de Sección FOSFEC, sobre de las gestiones y seguimiento realizado para subsabar la observación. 
Información soporte certificada por la Revisoría Fiscal.
Por tratarse de una frecuencia, se le concede el 100% de cumplimiento a esta actividad.</t>
    </r>
  </si>
  <si>
    <r>
      <t xml:space="preserve">Para esta actividad no se presentó soporte alguno que permitiera realizar análisis, la misma se encuentra en </t>
    </r>
    <r>
      <rPr>
        <sz val="11"/>
        <rFont val="Calibri"/>
        <family val="2"/>
      </rPr>
      <t>términos</t>
    </r>
    <r>
      <rPr>
        <sz val="11"/>
        <color theme="1"/>
        <rFont val="Calibri"/>
        <family val="2"/>
      </rPr>
      <t xml:space="preserve"> de ejecución y para el próximo avance se deberá presentar el soporte correspondiente al cargue de las estructuras 5-395 y 5-396A.
Por lo anterior no se le </t>
    </r>
    <r>
      <rPr>
        <sz val="11"/>
        <rFont val="Calibri"/>
        <family val="2"/>
      </rPr>
      <t>asigna</t>
    </r>
    <r>
      <rPr>
        <sz val="11"/>
        <color theme="1"/>
        <rFont val="Calibri"/>
        <family val="2"/>
      </rPr>
      <t xml:space="preserve"> porcentaje de avance a esta actividad.</t>
    </r>
  </si>
  <si>
    <t>La Corporación presenta soporte firmado por el Jefe Sección de FOSFEC y la Gerente de División de Servicios Sociales, correspondiente a la publicación en la página web para el pago de los beneficios por transferencia económica y couta monetaria del 25 al 31 de agosto y un llamado a reclamar el beneficio de seguro al desempleo pendiente por cobrar en los municipios de Saravena a dos (2) beneficiarios y en Arauca a nueve (9) beneficiarios, en las redes sociales - facebook y página web de fecha 28 de julio de 2021. Esta información es avalada por la Revisoría Fiscal. Por tratarse de una actividad de dos frecuencias se le asigna un avance del 20%.</t>
  </si>
  <si>
    <r>
      <t>Se presentó informe para los meses de junio y julio de 2021, firmado por el Jefe Sección de FOSFEC, donde se pudo evidenciar la gestión realizada con la identificación de 90 bonos alimenticios pendientes por cobrar,  y  para el mes de agosto de 2021 se presentó informe firmado por el Jefe Sección FOSFEC y la Gerente División de Servicios Sociales, del</t>
    </r>
    <r>
      <rPr>
        <sz val="11"/>
        <rFont val="Calibri"/>
        <family val="2"/>
      </rPr>
      <t xml:space="preserve"> </t>
    </r>
    <r>
      <rPr>
        <sz val="11"/>
        <rFont val="Calibri"/>
        <family val="2"/>
      </rPr>
      <t>cual se</t>
    </r>
    <r>
      <rPr>
        <sz val="11"/>
        <color theme="1"/>
        <rFont val="Calibri"/>
        <family val="2"/>
      </rPr>
      <t xml:space="preserve"> evidencia la conciliación de los valores pendientes por pagar a través del convenio suscrito con Súper Giros, donde se identificó que el valor que la Corporación tenía pendiente por pagar, coincidia con el valor que el proveedor tenía pendiente por cobrar, y cuyo valor asignado 2020 fue de $183.020.673, el valor pagado de asignación 2020 ascendió a $113.008.061  y quedando pendiente por pagar $70.012.612.
Así mismo, se presentó como soporte reportes de causación de la cuota monetaria defechas 14 de mayo de 2020, 30 de julio de 2020 y 27 de agosto de 2021.
</t>
    </r>
    <r>
      <rPr>
        <sz val="11"/>
        <rFont val="Calibri"/>
        <family val="2"/>
      </rPr>
      <t>Información avalada por la Revisoría Fiscal, donde indica que para agosto el avance en pagos registra una ejecución del 62% del valor desembolsado presentando un aumento del 48% registrado a la fecha de la asignación de la observación.</t>
    </r>
    <r>
      <rPr>
        <sz val="11"/>
        <color theme="1"/>
        <rFont val="Calibri"/>
        <family val="2"/>
      </rPr>
      <t xml:space="preserve">
Tanto la campaña publicitaria en la página web y en las redes sociales, como la conciliación deberá ser de carácter permanente para la Corporación, a fin de que las personas cesantes que tienen derecho puedan reclamar el</t>
    </r>
    <r>
      <rPr>
        <sz val="11"/>
        <rFont val="Calibri"/>
        <family val="2"/>
      </rPr>
      <t xml:space="preserve"> </t>
    </r>
    <r>
      <rPr>
        <sz val="11"/>
        <rFont val="Calibri"/>
        <family val="2"/>
      </rPr>
      <t>beneficio</t>
    </r>
    <r>
      <rPr>
        <sz val="11"/>
        <color theme="1"/>
        <rFont val="Calibri"/>
        <family val="2"/>
      </rPr>
      <t xml:space="preserve"> económico.
Por tratarse de una actividad de dos frecuencias se le asigna un avance del 30%.</t>
    </r>
  </si>
  <si>
    <t>La Corporación aporta como soporte actas de las mesas de trabajo efectuadas los días 11 y 30 de junio de 2021, firmadas por la Revioría Fiscal, la Auditoría Interna, el Contador, el Gerente de la División de Servicios Sociales, el Jefe de FOSFEC, el Jefe de la Agencia de Gestión y Colocación de Empleo y el Técnico de MPC, para la socialización de las observaciones y  malla de vlidación a la estructura de FOSFEC sobre los reportes de información realizados.
Información soporte certificada por la Revisoría Fiscal.
Por tratarse de una frecuencia, se le concede el 100% de cumplimiento a esta actividad.</t>
  </si>
  <si>
    <t xml:space="preserve">De los soprtes enviados por la Corpración se evidencia copia del acta No. 0004 con fecha del 12 de julio e 2021, titulada " Cuarta mesa de trabajo negociación lote Comfiar ubicado en el barrio las Palmeras del municipio de Arauquita con la alcaldia de Arauquita" suscrita por el asesor jurídico y el secretario de Planeación e Infraestructura, cuya finalidad es la de lograr la permuta mediante la entrega del/los lotes, comprometiendose ambas partes a realizar una nueva reunión para  presentar los avalúos.
Por ser una actividad trimestral se espera que para el siguiente avance la CCF continúe enviando evidencia de la gestión.
 </t>
  </si>
  <si>
    <t xml:space="preserve">La actividad se encuentra en términos de ejecución. </t>
  </si>
  <si>
    <t>La CCF adjunta copia de la actualización del respectivo procedimiento PR-GM-03 para establecer numeral de control y seguimiento, el cual fue aprobado el 1 de junio de 2021 por la Directora Administrativa, dando cumplimiento con la actividad.</t>
  </si>
  <si>
    <t xml:space="preserve">De los soprtes enviados por la Corpración se evidencia retroalimentación por medio de correos electrónicos y 
campañas de socializaciones en puestos de trabajo de 
información a las areas de la Corporación, cada una de ellas con su respectiva lista de asistencia debidamente diligenciadas por los participantes en donde se ilustro sobre la normatividad vigente, regulación y terminos generales e internos para dar respuestas.
Se espera que para el siguiente avance la Caja de Compensación envie las evidencias de las retroalimentaciones del otro 50% faltante. </t>
  </si>
  <si>
    <t>La actividad esta cumplida desde el primer avance del PDM anterior.</t>
  </si>
  <si>
    <t xml:space="preserve">La CCF adjunto para el cumplimiento de esta actividad:
- La evaluación Socialización y Capacitación PR-GM-03.
- Evidencia fotografica de la socialilzación y capacitación PR-GM-03, al equipo de colaboradores de la Corporación.
- Lista de asistencia de la socialilzación y capacitación PR-GM-03, desde el 19 hasta el 28 de abril de 2021, debidamente diligenciadas y firmadas por los participantes.
- copia del material didactico utilizado para la capacitación. 
Dando cumplimiento con la actividad. 
 </t>
  </si>
  <si>
    <t>La Corpración realiza el seguimiento a través de los diferentes reportes para validación del cumplimiento en el pago indicado de las cuotas correspondientes en el sector agropecuario, lo cual es soportado mediante certifiados con fecha del 24 de agosto de 2021, expedida por la Auditora Interna de la CCF y los papeles de trabajo de la revisión aleatoria de la cuota monetaria de los meses de mayo, junio y julio de 2021, estableciendo de manera concreta las razones de novedades identificadas entre periodos.
Dando cumplimiento con la actividad.</t>
  </si>
  <si>
    <r>
      <t>La Corporación adjunto</t>
    </r>
    <r>
      <rPr>
        <sz val="11"/>
        <color theme="1"/>
        <rFont val="Calibri"/>
        <family val="2"/>
      </rPr>
      <t xml:space="preserve"> copia del </t>
    </r>
    <r>
      <rPr>
        <sz val="11"/>
        <color indexed="8"/>
        <rFont val="Calibri"/>
        <family val="2"/>
      </rPr>
      <t>avalúo comercial bajo las normas NIIF realizado por el arquitecto Edgar López Dueñez al predio ubicado en el Barrio Las Palmas- Municipio de Arauquita por valor de ($213.790.089) pesos,  con el fin de monetizar la estimación del valor comercial del inmuble.</t>
    </r>
    <r>
      <rPr>
        <sz val="11"/>
        <rFont val="Calibri"/>
        <family val="2"/>
      </rPr>
      <t xml:space="preserve">
Dando cumplimiento a la actividad.</t>
    </r>
  </si>
  <si>
    <t xml:space="preserve">De acuerdo con la información presentada por la CCF, se evidencia el procedimiento PR-DE-03 de presentación electrónica de  informes,  con fecha del 17 de junio de 2021, suscrito y aprobado por la Directora Administrativa, cuyo objeto es "definir y establecer tiempos, actividades y responsabilidades en la entrega de la información estadística, financiera, de gestión y fondos de ley, solicitados por la SSF...".  Dando cumplimiento con la presente actividad. </t>
  </si>
  <si>
    <t xml:space="preserve">Para el cumplimiento de la actividad, Comfiar remite los siguientes soportes:
-Documento del 30 de agosto del 2021, suscrita por la gerente de división educativa y el contador, por medio de la cual certifican que la información  correspondiente a la estructura 3-024A – Saldo Programas y  servicios sociales (Ejecución) fue contrastada con la estructura 4-071 A -Subsidio a  la demanda y a la oferta individual Categoría A, B del primer y segundo trimestre de 2020, se encuentra cargada en la plataforma SIREVAC,  que la información fue verificada, validada y ajustada conforme a lo establecido por la circular externa No. 0007 de 2019 versión 2. De la SSF para su respectivo envió  a través de la plataforma SIREVAC y, los pantallazos del cargue de la estructura 4-071A del primer y segundo trimestre del año 2020.
Como quiera que el cumplimiento de la actividad tiene dos frecuencias de envío, se espera para el próximo avance los documentos del trimestre a evaluar. </t>
  </si>
  <si>
    <t>De acuerdo con los soportes remitidos por la Corporación, se evidencia acta con fecha del 14 de abril de 2021, suscrita por la rectora del colegio Comfiar, gerente de división educativa, secretaria del colegio y la coordinadora empresarial, a través de la cual se analiza el error presentado en el cargue de la información correspondiente al primer y segundo trimestre de 2020 de la estructura 4-071A subsidio a la demanda y a la oferta individual categorías A y B, dando cumplimiento con la presente actividad.</t>
  </si>
  <si>
    <t xml:space="preserve">Comfiar remite el oficio del 10 de mayo de 2021, dirigido al Superintendente Delegado para la Gestión y suscrita por la Directora Adminsitrativa, mediante el cual solicita la apertura de SIREVAC-SIGER con el fin de corregir el cargue de la estructura 4-071A subsidiado a la demanda individual categoría A y B. 
dando cumplimiento con la presente actividad. </t>
  </si>
  <si>
    <t>La Corporación remite pantallazo de los cargues de la estructura 4-071A  del primer y segundo trimestre del 2020, suscrito por la gerente de la división educativa, información que fue corroborada por este Ente de Control en SIGER- SIREVAC, dando cumplimiento con la presente actividad.</t>
  </si>
  <si>
    <t>Para el cumplimiento de la actividad, la Corporación allega los siguientes soportes:
-Segundo envío: Acta del consejo académico del colegio comfiar del 15 de abril de 2021, por medio de la cual se analiza la situación académica del primer período del 2021 y se hace seguimiento y control al procedimiento y de atención de estudiantes en condición de discapacidad suscrito por la rectora y coordinador académico. Informe trimestral de enero a marzo de 2021, del 22 de abril, suscrito por la rectora del colegio y la gerente de división educativa, a través del cual manifiestan que durante el proceso de entrevista y matrícula no se observaron estudiantes con necesidades educativas especiales o con soporte diagnóstico por parte del padre de familia y, finalmente, presentan certificación de la  división educativa por medio de la cual indican que durante el primer trimestre del 2021 no se reportaron casos relacionados con estudiantes en situación de discapacidad. 
-Tercer envío: Informe de abril a junio de 2021, del 1 de julio de 2021,  suscrito por la rectora del colegio y la jefe de división educativa, mediante el cual informan que el consejo académico del colegio mediante acta 007 del 15 de junio de 2021 se reunió con el objetivo de hacer seguimiento y control al procedimiento de atención de estudiantes con discapacidad, asimismo, dejan constancia de no haber identificado casos de estudiantes que presenten necesidades educativas especiales, ni se han reportado diagnosticos médicos de estudiantes con la situación arriba mencionada. Adjuntan el acta de seguimiento y certificación de la jefe de división educativa en la cual da cuenta de los asuntos anteriormente descritos, dando cumplimiento con la presente actividad.</t>
  </si>
  <si>
    <t>La actividad se cumplió en la vigencia anterior</t>
  </si>
  <si>
    <t xml:space="preserve">Para el cumplimiento de la actividad Comfiar remite certificación con fecha del 21 de mayo de 2021, firmada por el gerente de división de servicios sociales y el asesor jurídico, por medio del cual informan que después de haber reiterado solicitud de certificado de parques, el 20 de mayo de 2021, mediante correo electrónico, la administración municipal de Arauca les informa que la competencia de esa autoridad corresponde a la expedición única del concepto de uso del suelo, asimismo, adjuntan los correos de reiteración y respuesta. 
Como quiera que no se envío el documento propuesto para el cumplimiento de la actividad, deberá ser enviado en el próximo avance. La actividad se encuentra vencida. </t>
  </si>
  <si>
    <t>La CCF remite los informes de auditoría correspondientes al primer y segundo envío del 6 de mayo y 8 de julio de 2021, suscritos por la auditora interna de la Corporación, en el primero de ellos, la auditoría exhorta a que se reitere la solicitud a fin de contar con los soportes de la gestión y en el segundo, manifestando que se contó con la respuesta de la autoridad por medio de la cual manifiesta su falta de competencia para expedir el certificado, dando cumplimiento con la presente actividad.</t>
  </si>
  <si>
    <t>Comfiar envía  conciliación de cartera de los módulos de crédito y contabilidad de noviembre de 2020 a abril de 2021, suscrito por la jefe de sección de crédito y cartera y la jefe de división de servicios sociales. 
Además, remiten certificación suscrita por los anteriormente mencionados, a través de la cual manifiestan que:
"El software (Bancor) de crédito ejecuta unas tablas de amortización por cuotas  pactadas al momento de otorgar el crédito, mientras que en el módulo de  contabilidad se registra la obligación por el valor total adeudado a la fecha sin fraccionar el monto mes a mes, generando diferencias en los valores para las edades de los créditos, por tal motivo se realizaron las siguientes acciones:
1. Se realizó GLPI al área de sistemas de la Caja de Compensación Familiar de Arauca - COMFIAR con el fin de migrar la información del Software integral de Créditos al módulo de Contabilidad y de esta manera la cartera por edades coincida.
2. Se realiza conciliación mensual de la cartera por edades con el fin de que la información en los dos módulos sea uniforme".
La actividad se encuentra cumplida.</t>
  </si>
  <si>
    <t>La Corporación allega los siguientes soportes:
-Segundo y tercer envío: matriz de gestión de cobro persuasivo y cobro de gestión judicial de enero, febrero, marzo, julio y agosto suscrita por el jefe de sección de crédito y cartera y el gerente de de división de servicios sociales, allí, se establece la observación de la gestión. Sin embargo, la actividad también contemplaba el envío de la certificación y acta trimestal, los cuales deberán ser enviados en el próximo avance. La actividad se encuentra vencida.</t>
  </si>
  <si>
    <t>Comfiar remite para el cumplimiento de la actividad, los siguientes documentos:
-Certificación con fecha del 19 de mayo de 2021, firmada por el jefe de sección crédito y cartera y el gerente de división de servicios sociales, por medio de la cual manifiestan que el área de créditos se encuentra dando cumplimiento al procedimiento de recuperación de cartera vencida y saldos por terceros ha logrado recuperar CINCUENTA Y UN MILLONES DOSCIENTOS CINCUENTA Y SIETE MIL TRESCIENTOS SEIS 
PESOS M/CTE ($51.257.306) con la ejecución de cobro persuasivo con los  deudores de más de 360 días en mora e indican el detalle de las actividades efectuadas para lograr el resultado. 
-Certificación del 02 de septiembre de 2021, firmada por el jefe de sección crédito y cartera y el gerente de división de servicios sociales, por medio de la cual manifiestan que el valor de la cartera del área de créditos en cobro jurídico a corte de diciembre de 2020 asciende a QUINIENTOS SESENTA Y UNO MILLONES NOVECIENTOS NOVENTA Y TRES MIL QUINIENTOS CINCUENTA Y CINCO PESOS M/CTE 
($561.993.555), y se logró la recuperación del 11,45% que corresponde a SESENTA Y CUATRO MILLONES TRESCIENTOS SESENTA Y DOS MIL SEISCIENTOS CUARENTA Y SIETE PESOS M/CTE ($ 64.362.647) con el cumplimiento del procedimiento de recuperación de cartera vencida y saldos por terceros, la ejecución de cobro persuasivo y diferentes actuaciones judiciales con los deudores de más de 360 días en mora e indican el detalle de las actividades efectuadas para lograr el resultado, dando cumplimiento con la presente actividad.</t>
  </si>
  <si>
    <t>La Corporaciòn allego el reporte SIGER 3-016 Estado de Resultados con corte a junio de 2021,  con còdigo de transacion No. 103733,  firmado por el Contador y el Gerente de la Divisiòn Financiero  en el cual se evidencia que la Corporaciòn ha realizado la redistribuciòn de los gastos de administraciòn al progrma de Educaciòn Formal, Educaciòn para el Trabajo y Desarrolo Humano, Vivienda, Recreaciòn Deporte y Turismo, Crèdito Social y Convenios y o Programas Especiales. Esta actividad fue revisada y avalada por la Revisoria Fiscal.</t>
  </si>
  <si>
    <t>TOTAL AVANCE PDM: 71%</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</si>
</sst>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 _€_-;\-* #,##0\ _€_-;_-* &quot;-&quot;\ _€_-;_-@_-"/>
    <numFmt numFmtId="191" formatCode="_-* #,##0.00\ _€_-;\-* #,##0.00\ _€_-;_-* &quot;-&quot;??\ _€_-;_-@_-"/>
    <numFmt numFmtId="192" formatCode="_-* #,##0_-;\-* #,##0_-;_-*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d/mm/yyyy;@"/>
    <numFmt numFmtId="199" formatCode="#,##0_ ;\-#,##0\ "/>
  </numFmts>
  <fonts count="51">
    <font>
      <sz val="11"/>
      <color theme="1"/>
      <name val="Calibri"/>
      <family val="2"/>
    </font>
    <font>
      <sz val="11"/>
      <color indexed="8"/>
      <name val="Calibri"/>
      <family val="2"/>
    </font>
    <font>
      <b/>
      <sz val="9"/>
      <name val="Tahoma"/>
      <family val="2"/>
    </font>
    <font>
      <sz val="10"/>
      <name val="Arial"/>
      <family val="2"/>
    </font>
    <font>
      <sz val="8"/>
      <name val="Calibri"/>
      <family val="2"/>
    </font>
    <font>
      <i/>
      <sz val="11"/>
      <color indexed="8"/>
      <name val="Calibri"/>
      <family val="2"/>
    </font>
    <font>
      <sz val="11"/>
      <name val="Calibri"/>
      <family val="2"/>
    </font>
    <font>
      <sz val="9"/>
      <name val="Tahoma"/>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15"/>
      <name val="Calibri"/>
      <family val="2"/>
    </font>
    <font>
      <u val="single"/>
      <sz val="11"/>
      <color indexed="30"/>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2"/>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11"/>
      <color rgb="FF000000"/>
      <name val="Calibri"/>
      <family val="2"/>
    </font>
    <font>
      <b/>
      <sz val="18"/>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190"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16">
    <xf numFmtId="0" fontId="0" fillId="0" borderId="0" xfId="0" applyFont="1" applyAlignment="1">
      <alignment/>
    </xf>
    <xf numFmtId="0" fontId="46" fillId="33" borderId="0" xfId="0" applyFont="1" applyFill="1" applyBorder="1" applyAlignment="1">
      <alignment horizontal="center"/>
    </xf>
    <xf numFmtId="0" fontId="46" fillId="33" borderId="0" xfId="0" applyFont="1" applyFill="1" applyBorder="1" applyAlignment="1">
      <alignment/>
    </xf>
    <xf numFmtId="0" fontId="0" fillId="0" borderId="10" xfId="0" applyFont="1" applyBorder="1" applyAlignment="1">
      <alignment/>
    </xf>
    <xf numFmtId="14" fontId="6" fillId="33" borderId="10" xfId="54" applyNumberFormat="1" applyFont="1" applyFill="1" applyBorder="1" applyAlignment="1" applyProtection="1">
      <alignment horizontal="center" vertical="center" wrapText="1"/>
      <protection locked="0"/>
    </xf>
    <xf numFmtId="0" fontId="0" fillId="0" borderId="0" xfId="0" applyFont="1" applyAlignment="1">
      <alignment/>
    </xf>
    <xf numFmtId="0" fontId="0" fillId="33" borderId="0" xfId="0" applyFont="1" applyFill="1" applyAlignment="1">
      <alignment/>
    </xf>
    <xf numFmtId="0" fontId="46" fillId="23" borderId="10" xfId="0" applyFont="1" applyFill="1" applyBorder="1" applyAlignment="1">
      <alignment horizontal="center" vertical="center" wrapText="1"/>
    </xf>
    <xf numFmtId="192" fontId="0" fillId="0" borderId="10" xfId="49" applyNumberFormat="1" applyFont="1" applyBorder="1" applyAlignment="1">
      <alignment horizontal="center"/>
    </xf>
    <xf numFmtId="0" fontId="0" fillId="33" borderId="0" xfId="0" applyFont="1" applyFill="1" applyBorder="1" applyAlignment="1">
      <alignment/>
    </xf>
    <xf numFmtId="192" fontId="0" fillId="33" borderId="0" xfId="49" applyNumberFormat="1" applyFont="1" applyFill="1" applyBorder="1" applyAlignment="1">
      <alignment horizontal="center"/>
    </xf>
    <xf numFmtId="0" fontId="46" fillId="33" borderId="0" xfId="0" applyFont="1" applyFill="1" applyBorder="1" applyAlignment="1">
      <alignment vertical="center" wrapText="1"/>
    </xf>
    <xf numFmtId="9" fontId="0" fillId="0" borderId="10" xfId="0" applyNumberFormat="1" applyFont="1" applyBorder="1" applyAlignment="1">
      <alignment horizontal="center" vertical="center"/>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32" fillId="34" borderId="10" xfId="0" applyFont="1" applyFill="1" applyBorder="1" applyAlignment="1">
      <alignment horizontal="center" vertical="center"/>
    </xf>
    <xf numFmtId="0" fontId="32" fillId="34" borderId="10" xfId="0" applyFont="1" applyFill="1" applyBorder="1" applyAlignment="1">
      <alignment horizontal="center" vertical="center" wrapText="1"/>
    </xf>
    <xf numFmtId="0" fontId="0" fillId="0" borderId="10" xfId="0" applyFont="1" applyBorder="1" applyAlignment="1">
      <alignment vertical="center" wrapText="1"/>
    </xf>
    <xf numFmtId="9" fontId="0" fillId="33" borderId="14" xfId="0" applyNumberFormat="1" applyFont="1" applyFill="1" applyBorder="1" applyAlignment="1">
      <alignment horizontal="center" vertical="center" wrapText="1"/>
    </xf>
    <xf numFmtId="0" fontId="0" fillId="33" borderId="0" xfId="0" applyFont="1" applyFill="1" applyBorder="1" applyAlignment="1">
      <alignment horizontal="center" vertical="justify" wrapText="1"/>
    </xf>
    <xf numFmtId="0" fontId="0" fillId="33" borderId="0" xfId="0" applyFont="1" applyFill="1" applyBorder="1" applyAlignment="1">
      <alignment horizontal="center"/>
    </xf>
    <xf numFmtId="192" fontId="46" fillId="23" borderId="10" xfId="49" applyNumberFormat="1" applyFont="1" applyFill="1" applyBorder="1" applyAlignment="1">
      <alignment horizontal="center" vertical="center" wrapText="1"/>
    </xf>
    <xf numFmtId="9" fontId="0" fillId="0" borderId="0" xfId="0" applyNumberFormat="1" applyFont="1" applyAlignment="1">
      <alignment/>
    </xf>
    <xf numFmtId="0" fontId="0" fillId="33" borderId="10" xfId="0" applyFont="1" applyFill="1" applyBorder="1" applyAlignment="1">
      <alignment vertical="center" wrapText="1"/>
    </xf>
    <xf numFmtId="9" fontId="0" fillId="33" borderId="0" xfId="0" applyNumberFormat="1" applyFont="1" applyFill="1" applyAlignment="1">
      <alignment/>
    </xf>
    <xf numFmtId="0" fontId="0" fillId="0" borderId="0" xfId="0" applyFont="1" applyAlignment="1">
      <alignment horizontal="center"/>
    </xf>
    <xf numFmtId="192" fontId="0" fillId="0" borderId="0" xfId="49" applyNumberFormat="1" applyFont="1" applyAlignment="1">
      <alignment horizontal="center"/>
    </xf>
    <xf numFmtId="0" fontId="47" fillId="0" borderId="10" xfId="0" applyFont="1" applyBorder="1" applyAlignment="1">
      <alignment horizontal="center"/>
    </xf>
    <xf numFmtId="9" fontId="0" fillId="33" borderId="0" xfId="0" applyNumberFormat="1" applyFont="1" applyFill="1" applyBorder="1" applyAlignment="1">
      <alignment horizontal="center"/>
    </xf>
    <xf numFmtId="9" fontId="0" fillId="0" borderId="10" xfId="56" applyFont="1" applyBorder="1" applyAlignment="1">
      <alignment horizontal="center" vertical="center" wrapText="1"/>
    </xf>
    <xf numFmtId="14" fontId="6" fillId="0" borderId="10" xfId="54" applyNumberFormat="1" applyFont="1" applyFill="1" applyBorder="1" applyAlignment="1" applyProtection="1">
      <alignment horizontal="center" vertical="center" wrapText="1"/>
      <protection locked="0"/>
    </xf>
    <xf numFmtId="0" fontId="0" fillId="8" borderId="10" xfId="0" applyFont="1" applyFill="1" applyBorder="1" applyAlignment="1">
      <alignment horizontal="center" vertical="center" wrapText="1"/>
    </xf>
    <xf numFmtId="192" fontId="32" fillId="34" borderId="10" xfId="49" applyNumberFormat="1" applyFont="1" applyFill="1" applyBorder="1" applyAlignment="1">
      <alignment horizontal="center" vertical="center" wrapText="1"/>
    </xf>
    <xf numFmtId="0" fontId="32" fillId="34" borderId="10" xfId="0" applyFont="1" applyFill="1" applyBorder="1" applyAlignment="1">
      <alignment vertical="center" wrapText="1"/>
    </xf>
    <xf numFmtId="0" fontId="32" fillId="34" borderId="16" xfId="0" applyFont="1" applyFill="1" applyBorder="1" applyAlignment="1">
      <alignment horizontal="center" vertical="center" wrapText="1"/>
    </xf>
    <xf numFmtId="0" fontId="0" fillId="0" borderId="0" xfId="0" applyFont="1" applyAlignment="1">
      <alignment vertical="center"/>
    </xf>
    <xf numFmtId="0" fontId="0" fillId="35" borderId="14" xfId="0"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center"/>
    </xf>
    <xf numFmtId="192" fontId="0" fillId="35" borderId="0" xfId="49" applyNumberFormat="1" applyFont="1" applyFill="1" applyBorder="1" applyAlignment="1">
      <alignment horizontal="center"/>
    </xf>
    <xf numFmtId="0" fontId="0" fillId="0" borderId="10" xfId="0" applyFont="1" applyFill="1" applyBorder="1" applyAlignment="1">
      <alignment vertical="center" wrapText="1"/>
    </xf>
    <xf numFmtId="14" fontId="6" fillId="0" borderId="17" xfId="54" applyNumberFormat="1" applyFont="1" applyFill="1" applyBorder="1" applyAlignment="1" applyProtection="1">
      <alignment horizontal="center" vertical="center" wrapText="1"/>
      <protection locked="0"/>
    </xf>
    <xf numFmtId="0" fontId="48" fillId="0" borderId="10" xfId="0" applyFont="1" applyFill="1" applyBorder="1" applyAlignment="1">
      <alignment horizontal="justify" vertical="center"/>
    </xf>
    <xf numFmtId="0" fontId="48" fillId="0" borderId="0" xfId="0" applyFont="1" applyFill="1" applyAlignment="1">
      <alignment horizontal="justify" vertical="center" wrapText="1"/>
    </xf>
    <xf numFmtId="0" fontId="0" fillId="0" borderId="10" xfId="0" applyFont="1" applyFill="1" applyBorder="1" applyAlignment="1">
      <alignment horizontal="center" vertical="center" wrapText="1"/>
    </xf>
    <xf numFmtId="0" fontId="46" fillId="17" borderId="10" xfId="0" applyFont="1" applyFill="1" applyBorder="1" applyAlignment="1">
      <alignment horizontal="center" vertical="center" wrapText="1"/>
    </xf>
    <xf numFmtId="9" fontId="0" fillId="0" borderId="10" xfId="56"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justify" vertical="center" wrapText="1"/>
    </xf>
    <xf numFmtId="0" fontId="0" fillId="33" borderId="0" xfId="0" applyFill="1" applyAlignment="1">
      <alignment/>
    </xf>
    <xf numFmtId="0" fontId="0" fillId="0" borderId="18" xfId="0" applyFont="1" applyFill="1" applyBorder="1" applyAlignment="1">
      <alignment vertical="center" wrapText="1"/>
    </xf>
    <xf numFmtId="0" fontId="0" fillId="33" borderId="10" xfId="0" applyFont="1" applyFill="1" applyBorder="1" applyAlignment="1">
      <alignment horizontal="center" vertical="center" wrapText="1"/>
    </xf>
    <xf numFmtId="199" fontId="0" fillId="33" borderId="10" xfId="49" applyNumberFormat="1" applyFont="1" applyFill="1" applyBorder="1" applyAlignment="1">
      <alignment horizontal="center" vertical="center"/>
    </xf>
    <xf numFmtId="9" fontId="0" fillId="33" borderId="10" xfId="56" applyFont="1" applyFill="1" applyBorder="1" applyAlignment="1">
      <alignment horizontal="center" vertical="center" wrapText="1"/>
    </xf>
    <xf numFmtId="0" fontId="0" fillId="0" borderId="10" xfId="0" applyFont="1" applyBorder="1" applyAlignment="1">
      <alignment horizontal="center" vertical="center"/>
    </xf>
    <xf numFmtId="199" fontId="0" fillId="0" borderId="10" xfId="49" applyNumberFormat="1" applyFont="1" applyBorder="1" applyAlignment="1">
      <alignment horizontal="center" vertical="center"/>
    </xf>
    <xf numFmtId="0" fontId="0" fillId="0" borderId="10" xfId="0" applyFont="1" applyBorder="1" applyAlignment="1">
      <alignment horizontal="left" vertical="center"/>
    </xf>
    <xf numFmtId="14" fontId="0" fillId="33" borderId="10" xfId="0" applyNumberFormat="1" applyFont="1" applyFill="1" applyBorder="1" applyAlignment="1">
      <alignment horizontal="center" vertical="center"/>
    </xf>
    <xf numFmtId="0" fontId="0" fillId="33" borderId="10" xfId="49" applyNumberFormat="1" applyFont="1" applyFill="1" applyBorder="1" applyAlignment="1">
      <alignment horizontal="center" vertical="center"/>
    </xf>
    <xf numFmtId="9" fontId="32" fillId="34" borderId="10" xfId="56" applyFont="1" applyFill="1" applyBorder="1" applyAlignment="1">
      <alignment horizontal="center" vertical="center" wrapText="1"/>
    </xf>
    <xf numFmtId="192" fontId="0" fillId="33" borderId="10" xfId="49" applyNumberFormat="1" applyFont="1" applyFill="1" applyBorder="1" applyAlignment="1">
      <alignment horizontal="left" vertical="center"/>
    </xf>
    <xf numFmtId="192" fontId="0" fillId="33" borderId="10" xfId="49" applyNumberFormat="1" applyFont="1" applyFill="1" applyBorder="1" applyAlignment="1">
      <alignment horizontal="center" vertical="center"/>
    </xf>
    <xf numFmtId="0" fontId="0" fillId="8" borderId="10"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9" fontId="0" fillId="33" borderId="10" xfId="0" applyNumberFormat="1" applyFont="1" applyFill="1" applyBorder="1" applyAlignment="1">
      <alignment horizontal="center" vertical="center"/>
    </xf>
    <xf numFmtId="0" fontId="0" fillId="0" borderId="10" xfId="0" applyFont="1" applyFill="1" applyBorder="1" applyAlignment="1">
      <alignment vertical="center" wrapText="1"/>
    </xf>
    <xf numFmtId="9" fontId="0" fillId="0" borderId="10" xfId="0" applyNumberFormat="1" applyFont="1" applyFill="1" applyBorder="1" applyAlignment="1">
      <alignment horizontal="center" vertical="center"/>
    </xf>
    <xf numFmtId="14"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14" fontId="0" fillId="33" borderId="10" xfId="0" applyNumberFormat="1" applyFont="1" applyFill="1" applyBorder="1" applyAlignment="1">
      <alignment horizontal="center"/>
    </xf>
    <xf numFmtId="9" fontId="0" fillId="33" borderId="10" xfId="56" applyFont="1" applyFill="1" applyBorder="1" applyAlignment="1">
      <alignment horizontal="center" vertical="center" wrapText="1"/>
    </xf>
    <xf numFmtId="0" fontId="0" fillId="33" borderId="10" xfId="49" applyNumberFormat="1" applyFont="1" applyFill="1" applyBorder="1" applyAlignment="1">
      <alignment horizontal="center" vertical="center"/>
    </xf>
    <xf numFmtId="0" fontId="0" fillId="0" borderId="10" xfId="49" applyNumberFormat="1" applyFont="1" applyFill="1" applyBorder="1" applyAlignment="1">
      <alignment horizontal="center" vertical="center"/>
    </xf>
    <xf numFmtId="9" fontId="0" fillId="0" borderId="10" xfId="56" applyFont="1" applyFill="1" applyBorder="1" applyAlignment="1">
      <alignment horizontal="center" vertical="center" wrapText="1"/>
    </xf>
    <xf numFmtId="0" fontId="0" fillId="0" borderId="18" xfId="49" applyNumberFormat="1" applyFont="1" applyFill="1" applyBorder="1" applyAlignment="1">
      <alignment horizontal="center" vertical="center"/>
    </xf>
    <xf numFmtId="9" fontId="0" fillId="0" borderId="18" xfId="56" applyFont="1" applyFill="1" applyBorder="1" applyAlignment="1">
      <alignment horizontal="center" vertical="center" wrapText="1"/>
    </xf>
    <xf numFmtId="9" fontId="0" fillId="0" borderId="17" xfId="56" applyFont="1" applyFill="1" applyBorder="1" applyAlignment="1">
      <alignment horizontal="center" vertical="center" wrapText="1"/>
    </xf>
    <xf numFmtId="0" fontId="0" fillId="0" borderId="10" xfId="49" applyNumberFormat="1" applyFont="1" applyBorder="1" applyAlignment="1">
      <alignment horizontal="center" vertical="center"/>
    </xf>
    <xf numFmtId="9" fontId="0" fillId="0" borderId="10" xfId="56" applyFont="1" applyBorder="1" applyAlignment="1">
      <alignment horizontal="center" vertical="center" wrapText="1"/>
    </xf>
    <xf numFmtId="9" fontId="0" fillId="0" borderId="10" xfId="56" applyFont="1" applyFill="1" applyBorder="1" applyAlignment="1">
      <alignment horizontal="left" vertical="center" wrapText="1"/>
    </xf>
    <xf numFmtId="14" fontId="0" fillId="0" borderId="10" xfId="54" applyNumberFormat="1"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14" fontId="0" fillId="0" borderId="10"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0" fontId="0" fillId="35" borderId="0" xfId="0" applyFont="1" applyFill="1" applyBorder="1" applyAlignment="1">
      <alignment horizontal="center" vertical="center"/>
    </xf>
    <xf numFmtId="0" fontId="0" fillId="33" borderId="0" xfId="0" applyFont="1" applyFill="1" applyBorder="1" applyAlignment="1">
      <alignment horizontal="center" vertical="center"/>
    </xf>
    <xf numFmtId="192" fontId="0" fillId="33" borderId="0" xfId="49" applyNumberFormat="1" applyFont="1" applyFill="1" applyAlignment="1">
      <alignment horizontal="center" vertical="center"/>
    </xf>
    <xf numFmtId="0" fontId="0" fillId="0" borderId="0" xfId="0" applyFont="1" applyAlignment="1">
      <alignment horizontal="center" vertical="center"/>
    </xf>
    <xf numFmtId="0" fontId="0" fillId="35" borderId="0" xfId="0" applyFont="1" applyFill="1" applyBorder="1" applyAlignment="1">
      <alignment vertical="center"/>
    </xf>
    <xf numFmtId="0" fontId="0" fillId="33" borderId="10" xfId="0" applyFont="1" applyFill="1" applyBorder="1" applyAlignment="1">
      <alignment horizontal="justify" vertical="center" wrapText="1"/>
    </xf>
    <xf numFmtId="0" fontId="0" fillId="33" borderId="0" xfId="0" applyFont="1" applyFill="1" applyAlignment="1">
      <alignment vertical="center" wrapText="1"/>
    </xf>
    <xf numFmtId="0" fontId="0" fillId="33" borderId="10" xfId="0" applyFont="1" applyFill="1" applyBorder="1" applyAlignment="1">
      <alignment horizontal="left" vertical="center" wrapText="1"/>
    </xf>
    <xf numFmtId="0" fontId="0" fillId="33" borderId="0" xfId="0" applyFont="1" applyFill="1" applyBorder="1" applyAlignment="1">
      <alignment vertical="center"/>
    </xf>
    <xf numFmtId="0" fontId="46" fillId="33" borderId="0" xfId="0" applyFont="1" applyFill="1" applyBorder="1" applyAlignment="1">
      <alignment horizontal="center" vertical="center" wrapText="1"/>
    </xf>
    <xf numFmtId="0" fontId="0" fillId="33" borderId="0" xfId="0" applyFill="1" applyAlignment="1">
      <alignment vertical="center"/>
    </xf>
    <xf numFmtId="0" fontId="0" fillId="33" borderId="10" xfId="0" applyFont="1" applyFill="1" applyBorder="1" applyAlignment="1">
      <alignment horizontal="left" vertical="center" wrapText="1"/>
    </xf>
    <xf numFmtId="0" fontId="46" fillId="33" borderId="0" xfId="0" applyFont="1" applyFill="1" applyBorder="1" applyAlignment="1">
      <alignment vertical="center"/>
    </xf>
    <xf numFmtId="0" fontId="0" fillId="0" borderId="0" xfId="0" applyFont="1" applyBorder="1" applyAlignment="1">
      <alignment vertical="center"/>
    </xf>
    <xf numFmtId="0" fontId="0" fillId="0" borderId="10" xfId="0" applyFont="1" applyFill="1" applyBorder="1" applyAlignment="1">
      <alignment horizontal="left" vertical="center" wrapText="1"/>
    </xf>
    <xf numFmtId="9" fontId="0" fillId="0" borderId="10" xfId="56" applyFont="1" applyFill="1" applyBorder="1" applyAlignment="1">
      <alignment horizontal="center" vertical="center" wrapText="1"/>
    </xf>
    <xf numFmtId="0" fontId="6" fillId="0" borderId="10" xfId="0" applyFont="1" applyFill="1" applyBorder="1" applyAlignment="1">
      <alignment vertical="center" wrapText="1"/>
    </xf>
    <xf numFmtId="0" fontId="27" fillId="0" borderId="10" xfId="0" applyFont="1" applyFill="1" applyBorder="1" applyAlignment="1">
      <alignment horizontal="justify" vertical="justify"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14" fontId="6" fillId="0" borderId="10" xfId="0" applyNumberFormat="1" applyFont="1" applyFill="1" applyBorder="1" applyAlignment="1">
      <alignment vertical="center" wrapText="1"/>
    </xf>
    <xf numFmtId="0" fontId="0" fillId="0" borderId="10" xfId="0" applyFont="1" applyBorder="1" applyAlignment="1">
      <alignment horizontal="center" vertical="center"/>
    </xf>
    <xf numFmtId="9" fontId="0" fillId="0" borderId="10" xfId="56" applyFont="1" applyFill="1" applyBorder="1" applyAlignment="1">
      <alignment horizontal="center" vertical="center" wrapText="1"/>
    </xf>
    <xf numFmtId="9" fontId="0" fillId="0" borderId="18" xfId="56" applyFont="1" applyFill="1" applyBorder="1" applyAlignment="1">
      <alignment horizontal="center" vertical="center" wrapText="1"/>
    </xf>
    <xf numFmtId="0" fontId="46" fillId="17"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9" fontId="0" fillId="0" borderId="10" xfId="56"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9" fontId="0" fillId="0" borderId="18" xfId="56"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justify" vertical="center" wrapText="1"/>
    </xf>
    <xf numFmtId="9" fontId="0" fillId="0" borderId="10" xfId="56" applyFont="1" applyFill="1" applyBorder="1" applyAlignment="1">
      <alignment horizontal="center" vertical="center" wrapText="1"/>
    </xf>
    <xf numFmtId="0" fontId="0" fillId="0" borderId="10" xfId="0" applyFont="1" applyBorder="1" applyAlignment="1">
      <alignment horizontal="center" vertical="center"/>
    </xf>
    <xf numFmtId="0" fontId="6" fillId="33" borderId="10" xfId="0" applyFont="1" applyFill="1" applyBorder="1" applyAlignment="1">
      <alignment horizontal="left" vertical="center" wrapText="1"/>
    </xf>
    <xf numFmtId="14" fontId="0" fillId="33" borderId="10" xfId="54" applyNumberFormat="1" applyFont="1" applyFill="1" applyBorder="1" applyAlignment="1" applyProtection="1">
      <alignment horizontal="center" vertical="center" wrapText="1"/>
      <protection locked="0"/>
    </xf>
    <xf numFmtId="0" fontId="0" fillId="33" borderId="18" xfId="0" applyFont="1" applyFill="1" applyBorder="1" applyAlignment="1">
      <alignment vertical="center" wrapText="1"/>
    </xf>
    <xf numFmtId="0" fontId="6" fillId="33" borderId="10" xfId="0" applyFont="1" applyFill="1" applyBorder="1" applyAlignment="1">
      <alignment vertical="center" wrapText="1"/>
    </xf>
    <xf numFmtId="0" fontId="0" fillId="33" borderId="10" xfId="0" applyFont="1" applyFill="1" applyBorder="1" applyAlignment="1">
      <alignment horizontal="left" vertical="center"/>
    </xf>
    <xf numFmtId="0" fontId="6" fillId="0" borderId="10" xfId="0" applyFont="1" applyBorder="1" applyAlignment="1">
      <alignment vertical="center" wrapText="1"/>
    </xf>
    <xf numFmtId="9" fontId="0" fillId="0" borderId="10" xfId="0" applyNumberFormat="1" applyBorder="1" applyAlignment="1">
      <alignment horizontal="center" vertical="center"/>
    </xf>
    <xf numFmtId="0" fontId="0" fillId="0" borderId="10" xfId="0" applyBorder="1" applyAlignment="1">
      <alignment vertical="center" wrapText="1"/>
    </xf>
    <xf numFmtId="9" fontId="0" fillId="33" borderId="10" xfId="56" applyFont="1" applyFill="1" applyBorder="1" applyAlignment="1">
      <alignment horizontal="left" vertical="center" wrapText="1"/>
    </xf>
    <xf numFmtId="14" fontId="0" fillId="36" borderId="10" xfId="0" applyNumberFormat="1" applyFont="1" applyFill="1" applyBorder="1" applyAlignment="1">
      <alignment horizontal="center" vertical="center"/>
    </xf>
    <xf numFmtId="0" fontId="0" fillId="37" borderId="10" xfId="0" applyFont="1" applyFill="1" applyBorder="1" applyAlignment="1">
      <alignment/>
    </xf>
    <xf numFmtId="0" fontId="0" fillId="37" borderId="10" xfId="0" applyFont="1" applyFill="1" applyBorder="1" applyAlignment="1">
      <alignment horizontal="center" vertical="center"/>
    </xf>
    <xf numFmtId="0" fontId="32" fillId="34" borderId="19" xfId="0" applyFont="1" applyFill="1" applyBorder="1" applyAlignment="1">
      <alignment horizontal="left" vertical="center" wrapText="1"/>
    </xf>
    <xf numFmtId="0" fontId="32" fillId="34" borderId="20" xfId="0" applyFont="1" applyFill="1" applyBorder="1" applyAlignment="1">
      <alignment horizontal="left" vertical="center" wrapText="1"/>
    </xf>
    <xf numFmtId="0" fontId="46" fillId="0" borderId="21" xfId="0" applyFont="1" applyBorder="1" applyAlignment="1">
      <alignment horizontal="center"/>
    </xf>
    <xf numFmtId="0" fontId="32" fillId="34" borderId="22" xfId="0" applyFont="1" applyFill="1" applyBorder="1" applyAlignment="1">
      <alignment horizontal="left" vertical="center" wrapText="1"/>
    </xf>
    <xf numFmtId="0" fontId="32" fillId="34" borderId="23" xfId="0" applyFont="1" applyFill="1" applyBorder="1" applyAlignment="1">
      <alignment horizontal="left" vertical="center" wrapText="1"/>
    </xf>
    <xf numFmtId="0" fontId="0" fillId="0" borderId="10" xfId="0" applyFont="1" applyBorder="1" applyAlignment="1">
      <alignment horizontal="center"/>
    </xf>
    <xf numFmtId="9" fontId="0" fillId="0" borderId="24" xfId="0" applyNumberFormat="1" applyFont="1" applyBorder="1" applyAlignment="1">
      <alignment horizontal="center" vertical="center" wrapText="1"/>
    </xf>
    <xf numFmtId="9" fontId="0" fillId="0" borderId="25" xfId="0" applyNumberFormat="1" applyFont="1" applyBorder="1" applyAlignment="1">
      <alignment horizontal="center" vertical="center" wrapText="1"/>
    </xf>
    <xf numFmtId="0" fontId="0" fillId="0" borderId="18" xfId="0" applyFont="1" applyBorder="1" applyAlignment="1">
      <alignment horizontal="center"/>
    </xf>
    <xf numFmtId="0" fontId="46" fillId="38" borderId="10" xfId="0" applyFont="1" applyFill="1" applyBorder="1" applyAlignment="1">
      <alignment horizontal="center"/>
    </xf>
    <xf numFmtId="0" fontId="46" fillId="17" borderId="10" xfId="0" applyFont="1" applyFill="1" applyBorder="1" applyAlignment="1">
      <alignment horizontal="center" vertical="justify" wrapText="1"/>
    </xf>
    <xf numFmtId="0" fontId="46" fillId="17" borderId="18" xfId="0" applyFont="1" applyFill="1" applyBorder="1" applyAlignment="1">
      <alignment horizontal="center" vertical="center" wrapText="1"/>
    </xf>
    <xf numFmtId="0" fontId="46" fillId="17" borderId="17" xfId="0" applyFont="1" applyFill="1" applyBorder="1" applyAlignment="1">
      <alignment horizontal="center" vertical="center" wrapText="1"/>
    </xf>
    <xf numFmtId="0" fontId="0" fillId="0" borderId="22" xfId="0" applyFont="1" applyFill="1" applyBorder="1" applyAlignment="1">
      <alignment horizontal="justify" vertical="top" wrapText="1"/>
    </xf>
    <xf numFmtId="0" fontId="0" fillId="0" borderId="26" xfId="0" applyFont="1" applyFill="1" applyBorder="1" applyAlignment="1">
      <alignment horizontal="justify" vertical="top"/>
    </xf>
    <xf numFmtId="0" fontId="0" fillId="0" borderId="23" xfId="0" applyFont="1" applyFill="1" applyBorder="1" applyAlignment="1">
      <alignment horizontal="justify" vertical="top"/>
    </xf>
    <xf numFmtId="0" fontId="32" fillId="34" borderId="25" xfId="0" applyFont="1" applyFill="1" applyBorder="1" applyAlignment="1">
      <alignment horizontal="center" vertical="center" wrapText="1"/>
    </xf>
    <xf numFmtId="0" fontId="32" fillId="34" borderId="27" xfId="0" applyFont="1" applyFill="1" applyBorder="1" applyAlignment="1">
      <alignment horizontal="center" vertical="center" wrapText="1"/>
    </xf>
    <xf numFmtId="0" fontId="46" fillId="17" borderId="28" xfId="0" applyFont="1" applyFill="1" applyBorder="1" applyAlignment="1">
      <alignment horizontal="center" vertical="center" wrapText="1"/>
    </xf>
    <xf numFmtId="0" fontId="46" fillId="17" borderId="29" xfId="0" applyFont="1" applyFill="1" applyBorder="1" applyAlignment="1">
      <alignment horizontal="center" vertical="center" wrapText="1"/>
    </xf>
    <xf numFmtId="0" fontId="0" fillId="0" borderId="10" xfId="0" applyFont="1" applyFill="1" applyBorder="1" applyAlignment="1">
      <alignment horizontal="justify" vertical="top" wrapText="1"/>
    </xf>
    <xf numFmtId="0" fontId="0" fillId="0" borderId="10" xfId="0" applyFont="1" applyFill="1" applyBorder="1" applyAlignment="1">
      <alignment horizontal="justify" vertical="center" wrapText="1"/>
    </xf>
    <xf numFmtId="9" fontId="0" fillId="0" borderId="10" xfId="56" applyFont="1" applyFill="1" applyBorder="1" applyAlignment="1">
      <alignment horizontal="center" vertical="center" wrapText="1"/>
    </xf>
    <xf numFmtId="0" fontId="0" fillId="0" borderId="2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3" xfId="0" applyFont="1" applyFill="1" applyBorder="1" applyAlignment="1">
      <alignment horizontal="justify" vertical="center"/>
    </xf>
    <xf numFmtId="0" fontId="49" fillId="17" borderId="10" xfId="0" applyFont="1" applyFill="1" applyBorder="1" applyAlignment="1">
      <alignment horizontal="center" vertical="center" wrapText="1"/>
    </xf>
    <xf numFmtId="0" fontId="46" fillId="17" borderId="10" xfId="0" applyFont="1" applyFill="1" applyBorder="1" applyAlignment="1">
      <alignment horizontal="center" vertical="center" wrapText="1"/>
    </xf>
    <xf numFmtId="0" fontId="46" fillId="17" borderId="16"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3" xfId="0" applyFont="1" applyFill="1" applyBorder="1" applyAlignment="1">
      <alignment horizontal="justify" vertical="center" wrapText="1"/>
    </xf>
    <xf numFmtId="9" fontId="0" fillId="0" borderId="18" xfId="56" applyFont="1" applyBorder="1" applyAlignment="1">
      <alignment horizontal="center" vertical="center" wrapText="1"/>
    </xf>
    <xf numFmtId="9" fontId="0" fillId="0" borderId="28" xfId="56" applyFont="1" applyBorder="1" applyAlignment="1">
      <alignment horizontal="center" vertical="center" wrapText="1"/>
    </xf>
    <xf numFmtId="9" fontId="0" fillId="0" borderId="17" xfId="56" applyFont="1" applyBorder="1" applyAlignment="1">
      <alignment horizontal="center" vertical="center" wrapText="1"/>
    </xf>
    <xf numFmtId="9" fontId="0" fillId="0" borderId="30" xfId="56" applyFont="1" applyBorder="1" applyAlignment="1">
      <alignment horizontal="center" vertical="center" wrapText="1"/>
    </xf>
    <xf numFmtId="9" fontId="0" fillId="0" borderId="31" xfId="56" applyFont="1" applyBorder="1" applyAlignment="1">
      <alignment horizontal="center" vertical="center" wrapText="1"/>
    </xf>
    <xf numFmtId="0" fontId="32" fillId="34" borderId="10" xfId="0" applyFont="1" applyFill="1" applyBorder="1" applyAlignment="1">
      <alignment horizontal="center" vertical="center" wrapText="1"/>
    </xf>
    <xf numFmtId="0" fontId="0" fillId="33" borderId="22" xfId="0" applyFont="1" applyFill="1" applyBorder="1" applyAlignment="1">
      <alignment horizontal="justify" vertical="center" wrapText="1"/>
    </xf>
    <xf numFmtId="0" fontId="0" fillId="33" borderId="26" xfId="0" applyFont="1" applyFill="1" applyBorder="1" applyAlignment="1">
      <alignment horizontal="justify" vertical="center"/>
    </xf>
    <xf numFmtId="0" fontId="0" fillId="33" borderId="23" xfId="0" applyFont="1" applyFill="1" applyBorder="1" applyAlignment="1">
      <alignment horizontal="justify" vertical="center"/>
    </xf>
    <xf numFmtId="9" fontId="0" fillId="0" borderId="18" xfId="0" applyNumberFormat="1" applyFont="1" applyBorder="1" applyAlignment="1">
      <alignment horizontal="center" vertical="center"/>
    </xf>
    <xf numFmtId="0" fontId="0" fillId="0" borderId="28" xfId="0" applyFont="1" applyBorder="1" applyAlignment="1">
      <alignment horizontal="center" vertical="center"/>
    </xf>
    <xf numFmtId="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9" fontId="0" fillId="0" borderId="28" xfId="0" applyNumberFormat="1" applyFont="1" applyBorder="1" applyAlignment="1">
      <alignment horizontal="center" vertical="center"/>
    </xf>
    <xf numFmtId="9" fontId="0" fillId="0" borderId="17" xfId="0" applyNumberFormat="1" applyFont="1" applyBorder="1" applyAlignment="1">
      <alignment horizontal="center" vertical="center"/>
    </xf>
    <xf numFmtId="9" fontId="0" fillId="0" borderId="18" xfId="56" applyFont="1" applyFill="1" applyBorder="1" applyAlignment="1">
      <alignment horizontal="center" vertical="center" wrapText="1"/>
    </xf>
    <xf numFmtId="9" fontId="0" fillId="0" borderId="28" xfId="56" applyFont="1" applyFill="1" applyBorder="1" applyAlignment="1">
      <alignment horizontal="center" vertical="center" wrapText="1"/>
    </xf>
    <xf numFmtId="0" fontId="46" fillId="23" borderId="10" xfId="0" applyFont="1" applyFill="1" applyBorder="1" applyAlignment="1">
      <alignment horizontal="center"/>
    </xf>
    <xf numFmtId="0" fontId="46" fillId="9" borderId="0" xfId="0" applyFont="1" applyFill="1" applyAlignment="1">
      <alignment horizontal="center"/>
    </xf>
    <xf numFmtId="9" fontId="0" fillId="0" borderId="32"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Fill="1" applyBorder="1" applyAlignment="1">
      <alignment horizontal="justify" vertical="top" wrapText="1"/>
    </xf>
    <xf numFmtId="0" fontId="0" fillId="0" borderId="23" xfId="0" applyFont="1" applyFill="1" applyBorder="1" applyAlignment="1">
      <alignment horizontal="justify" vertical="top" wrapText="1"/>
    </xf>
    <xf numFmtId="0" fontId="0" fillId="0" borderId="34" xfId="0" applyFont="1" applyFill="1" applyBorder="1" applyAlignment="1">
      <alignment horizontal="justify" vertical="center"/>
    </xf>
    <xf numFmtId="0" fontId="0" fillId="0" borderId="35" xfId="0" applyFont="1" applyFill="1" applyBorder="1" applyAlignment="1">
      <alignment horizontal="justify" vertical="center"/>
    </xf>
    <xf numFmtId="0" fontId="0" fillId="0" borderId="10" xfId="0" applyFont="1" applyFill="1" applyBorder="1" applyAlignment="1">
      <alignment horizontal="left" vertical="center" wrapText="1"/>
    </xf>
    <xf numFmtId="9" fontId="0" fillId="0" borderId="18"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9" fontId="0" fillId="0" borderId="17" xfId="0" applyNumberFormat="1" applyFont="1" applyFill="1" applyBorder="1" applyAlignment="1">
      <alignment horizontal="center" vertical="center"/>
    </xf>
    <xf numFmtId="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7" xfId="0" applyFont="1" applyFill="1" applyBorder="1" applyAlignment="1">
      <alignment horizontal="center" vertical="center"/>
    </xf>
    <xf numFmtId="0" fontId="46" fillId="17" borderId="22" xfId="0" applyFont="1" applyFill="1" applyBorder="1" applyAlignment="1">
      <alignment horizontal="center" vertical="center" wrapText="1"/>
    </xf>
    <xf numFmtId="0" fontId="46" fillId="17" borderId="26" xfId="0" applyFont="1" applyFill="1" applyBorder="1" applyAlignment="1">
      <alignment horizontal="center" vertical="center" wrapText="1"/>
    </xf>
    <xf numFmtId="0" fontId="46" fillId="17" borderId="23" xfId="0" applyFont="1" applyFill="1" applyBorder="1" applyAlignment="1">
      <alignment horizontal="center" vertical="center" wrapText="1"/>
    </xf>
    <xf numFmtId="14" fontId="0" fillId="0" borderId="10" xfId="0" applyNumberFormat="1" applyFont="1" applyBorder="1" applyAlignment="1">
      <alignment horizontal="center"/>
    </xf>
    <xf numFmtId="1" fontId="0" fillId="0" borderId="10" xfId="0" applyNumberFormat="1" applyFont="1" applyBorder="1" applyAlignment="1">
      <alignment horizontal="center"/>
    </xf>
    <xf numFmtId="0" fontId="46" fillId="33" borderId="10" xfId="0" applyFont="1" applyFill="1" applyBorder="1" applyAlignment="1">
      <alignment horizontal="center"/>
    </xf>
    <xf numFmtId="9" fontId="0" fillId="39" borderId="10" xfId="0" applyNumberFormat="1" applyFont="1" applyFill="1" applyBorder="1" applyAlignment="1">
      <alignment horizontal="center" vertical="center"/>
    </xf>
    <xf numFmtId="0" fontId="0" fillId="39" borderId="10" xfId="0" applyFont="1" applyFill="1" applyBorder="1" applyAlignment="1">
      <alignment horizontal="center" vertical="center"/>
    </xf>
    <xf numFmtId="9" fontId="0" fillId="39" borderId="10" xfId="56" applyFont="1" applyFill="1" applyBorder="1" applyAlignment="1">
      <alignment horizontal="center" vertical="center" wrapText="1"/>
    </xf>
    <xf numFmtId="9" fontId="0" fillId="39" borderId="18" xfId="56" applyFont="1" applyFill="1" applyBorder="1" applyAlignment="1">
      <alignment horizontal="center" vertical="center" wrapText="1"/>
    </xf>
    <xf numFmtId="9" fontId="0" fillId="39" borderId="18" xfId="0" applyNumberFormat="1" applyFont="1" applyFill="1" applyBorder="1" applyAlignment="1">
      <alignment horizontal="center" vertical="center"/>
    </xf>
    <xf numFmtId="0" fontId="0" fillId="39" borderId="17" xfId="0" applyFont="1" applyFill="1" applyBorder="1" applyAlignment="1">
      <alignment horizontal="center" vertical="center"/>
    </xf>
    <xf numFmtId="9" fontId="0" fillId="39" borderId="28" xfId="0" applyNumberFormat="1" applyFont="1" applyFill="1" applyBorder="1" applyAlignment="1">
      <alignment horizontal="center" vertical="center"/>
    </xf>
    <xf numFmtId="9" fontId="0" fillId="39" borderId="17"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4"/>
  <sheetViews>
    <sheetView showGridLines="0" view="pageBreakPreview" zoomScaleSheetLayoutView="100" zoomScalePageLayoutView="0" workbookViewId="0" topLeftCell="A1">
      <selection activeCell="C10" sqref="C10:J10"/>
    </sheetView>
  </sheetViews>
  <sheetFormatPr defaultColWidth="11.421875" defaultRowHeight="15"/>
  <cols>
    <col min="1" max="1" width="18.28125" style="5" customWidth="1"/>
    <col min="2" max="2" width="24.00390625" style="5" customWidth="1"/>
    <col min="3" max="3" width="49.28125" style="38" customWidth="1"/>
    <col min="4" max="4" width="24.57421875" style="28" customWidth="1"/>
    <col min="5" max="5" width="26.140625" style="92" customWidth="1"/>
    <col min="6" max="6" width="12.57421875" style="29" customWidth="1"/>
    <col min="7" max="7" width="18.7109375" style="5" customWidth="1"/>
    <col min="8" max="8" width="61.8515625" style="38" customWidth="1"/>
    <col min="9" max="11" width="18.7109375" style="5" customWidth="1"/>
    <col min="12" max="12" width="25.00390625" style="5" customWidth="1"/>
    <col min="13" max="16384" width="11.421875" style="5" customWidth="1"/>
  </cols>
  <sheetData>
    <row r="1" spans="1:11" ht="15" customHeight="1">
      <c r="A1" s="13"/>
      <c r="B1" s="136" t="s">
        <v>14</v>
      </c>
      <c r="C1" s="137"/>
      <c r="D1" s="138" t="s">
        <v>30</v>
      </c>
      <c r="E1" s="138"/>
      <c r="F1" s="138"/>
      <c r="G1" s="138"/>
      <c r="H1" s="138"/>
      <c r="I1" s="14"/>
      <c r="J1" s="14"/>
      <c r="K1" s="15"/>
    </row>
    <row r="2" spans="1:11" ht="15">
      <c r="A2" s="16"/>
      <c r="B2" s="139" t="s">
        <v>16</v>
      </c>
      <c r="C2" s="140"/>
      <c r="D2" s="141">
        <v>2020</v>
      </c>
      <c r="E2" s="141"/>
      <c r="F2" s="141"/>
      <c r="G2" s="141"/>
      <c r="H2" s="141"/>
      <c r="I2" s="9"/>
      <c r="J2" s="9"/>
      <c r="K2" s="17"/>
    </row>
    <row r="3" spans="1:11" ht="15" customHeight="1">
      <c r="A3" s="16"/>
      <c r="B3" s="139" t="s">
        <v>25</v>
      </c>
      <c r="C3" s="140"/>
      <c r="D3" s="141"/>
      <c r="E3" s="141"/>
      <c r="F3" s="141"/>
      <c r="G3" s="141"/>
      <c r="H3" s="141"/>
      <c r="I3" s="9"/>
      <c r="J3" s="9"/>
      <c r="K3" s="17"/>
    </row>
    <row r="4" spans="1:11" ht="15" customHeight="1">
      <c r="A4" s="16"/>
      <c r="B4" s="139" t="s">
        <v>28</v>
      </c>
      <c r="C4" s="140"/>
      <c r="D4" s="141"/>
      <c r="E4" s="141"/>
      <c r="F4" s="141"/>
      <c r="G4" s="141"/>
      <c r="H4" s="141"/>
      <c r="I4" s="9"/>
      <c r="J4" s="9"/>
      <c r="K4" s="17"/>
    </row>
    <row r="5" spans="1:11" ht="15" customHeight="1">
      <c r="A5" s="16"/>
      <c r="B5" s="139" t="s">
        <v>17</v>
      </c>
      <c r="C5" s="140"/>
      <c r="D5" s="141"/>
      <c r="E5" s="141"/>
      <c r="F5" s="141"/>
      <c r="G5" s="141"/>
      <c r="H5" s="144"/>
      <c r="I5" s="9"/>
      <c r="J5" s="9"/>
      <c r="K5" s="17"/>
    </row>
    <row r="6" spans="1:11" ht="15">
      <c r="A6" s="39"/>
      <c r="B6" s="40"/>
      <c r="C6" s="93"/>
      <c r="D6" s="41"/>
      <c r="E6" s="89"/>
      <c r="F6" s="42"/>
      <c r="G6" s="40"/>
      <c r="H6" s="145" t="s">
        <v>32</v>
      </c>
      <c r="I6" s="145"/>
      <c r="J6" s="145"/>
      <c r="K6" s="145"/>
    </row>
    <row r="7" spans="1:11" ht="15" customHeight="1">
      <c r="A7" s="146" t="s">
        <v>34</v>
      </c>
      <c r="B7" s="146"/>
      <c r="C7" s="146"/>
      <c r="D7" s="146"/>
      <c r="E7" s="146"/>
      <c r="F7" s="146"/>
      <c r="G7" s="146"/>
      <c r="H7" s="146"/>
      <c r="I7" s="146"/>
      <c r="J7" s="146"/>
      <c r="K7" s="146"/>
    </row>
    <row r="8" spans="1:11" ht="15" customHeight="1">
      <c r="A8" s="152" t="s">
        <v>24</v>
      </c>
      <c r="B8" s="154" t="s">
        <v>21</v>
      </c>
      <c r="C8" s="154" t="s">
        <v>8</v>
      </c>
      <c r="D8" s="148" t="s">
        <v>9</v>
      </c>
      <c r="E8" s="148"/>
      <c r="F8" s="148"/>
      <c r="G8" s="148"/>
      <c r="H8" s="148"/>
      <c r="I8" s="148"/>
      <c r="J8" s="148"/>
      <c r="K8" s="155"/>
    </row>
    <row r="9" spans="1:11" ht="45">
      <c r="A9" s="153"/>
      <c r="B9" s="148"/>
      <c r="C9" s="148"/>
      <c r="D9" s="19" t="s">
        <v>3</v>
      </c>
      <c r="E9" s="19" t="s">
        <v>22</v>
      </c>
      <c r="F9" s="35" t="s">
        <v>23</v>
      </c>
      <c r="G9" s="19" t="s">
        <v>6</v>
      </c>
      <c r="H9" s="36" t="s">
        <v>18</v>
      </c>
      <c r="I9" s="19" t="s">
        <v>7</v>
      </c>
      <c r="J9" s="19" t="s">
        <v>4</v>
      </c>
      <c r="K9" s="37" t="s">
        <v>26</v>
      </c>
    </row>
    <row r="10" spans="1:11" ht="91.5" customHeight="1">
      <c r="A10" s="142">
        <v>0.2</v>
      </c>
      <c r="B10" s="18" t="s">
        <v>43</v>
      </c>
      <c r="C10" s="156" t="s">
        <v>35</v>
      </c>
      <c r="D10" s="156"/>
      <c r="E10" s="156"/>
      <c r="F10" s="156"/>
      <c r="G10" s="156"/>
      <c r="H10" s="156"/>
      <c r="I10" s="156"/>
      <c r="J10" s="156"/>
      <c r="K10" s="171">
        <f>((J12+J17)/2)*0.2</f>
        <v>0</v>
      </c>
    </row>
    <row r="11" spans="1:12" ht="49.5" customHeight="1">
      <c r="A11" s="143"/>
      <c r="B11" s="19" t="s">
        <v>45</v>
      </c>
      <c r="C11" s="157" t="s">
        <v>62</v>
      </c>
      <c r="D11" s="157"/>
      <c r="E11" s="157"/>
      <c r="F11" s="157"/>
      <c r="G11" s="157"/>
      <c r="H11" s="157"/>
      <c r="I11" s="157"/>
      <c r="J11" s="157"/>
      <c r="K11" s="172"/>
      <c r="L11" s="25"/>
    </row>
    <row r="12" spans="1:11" ht="110.25">
      <c r="A12" s="143"/>
      <c r="B12" s="34" t="s">
        <v>0</v>
      </c>
      <c r="C12" s="106" t="s">
        <v>152</v>
      </c>
      <c r="D12" s="33">
        <v>44620</v>
      </c>
      <c r="E12" s="87" t="s">
        <v>153</v>
      </c>
      <c r="F12" s="77">
        <v>3</v>
      </c>
      <c r="G12" s="104">
        <v>0.25</v>
      </c>
      <c r="H12" s="84"/>
      <c r="I12" s="83"/>
      <c r="J12" s="158">
        <f>(I12+I13+I14)</f>
        <v>0</v>
      </c>
      <c r="K12" s="172"/>
    </row>
    <row r="13" spans="1:11" ht="105">
      <c r="A13" s="143"/>
      <c r="B13" s="34" t="s">
        <v>31</v>
      </c>
      <c r="C13" s="107" t="s">
        <v>147</v>
      </c>
      <c r="D13" s="33">
        <v>44438</v>
      </c>
      <c r="E13" s="87" t="s">
        <v>61</v>
      </c>
      <c r="F13" s="82">
        <v>1</v>
      </c>
      <c r="G13" s="83">
        <v>0.25</v>
      </c>
      <c r="H13" s="84"/>
      <c r="I13" s="83"/>
      <c r="J13" s="158"/>
      <c r="K13" s="172"/>
    </row>
    <row r="14" spans="1:11" ht="45">
      <c r="A14" s="143"/>
      <c r="B14" s="34" t="s">
        <v>2</v>
      </c>
      <c r="C14" s="108" t="s">
        <v>148</v>
      </c>
      <c r="D14" s="33">
        <v>44620</v>
      </c>
      <c r="E14" s="109" t="s">
        <v>149</v>
      </c>
      <c r="F14" s="82">
        <v>1</v>
      </c>
      <c r="G14" s="83">
        <v>0.5</v>
      </c>
      <c r="H14" s="84"/>
      <c r="I14" s="83"/>
      <c r="J14" s="158"/>
      <c r="K14" s="172"/>
    </row>
    <row r="15" spans="1:11" s="6" customFormat="1" ht="64.5" customHeight="1">
      <c r="A15" s="143"/>
      <c r="B15" s="18" t="s">
        <v>44</v>
      </c>
      <c r="C15" s="159" t="s">
        <v>36</v>
      </c>
      <c r="D15" s="160"/>
      <c r="E15" s="160"/>
      <c r="F15" s="160"/>
      <c r="G15" s="160"/>
      <c r="H15" s="160"/>
      <c r="I15" s="160"/>
      <c r="J15" s="161"/>
      <c r="K15" s="172"/>
    </row>
    <row r="16" spans="1:11" ht="49.5" customHeight="1">
      <c r="A16" s="143"/>
      <c r="B16" s="19" t="s">
        <v>45</v>
      </c>
      <c r="C16" s="149" t="s">
        <v>48</v>
      </c>
      <c r="D16" s="150"/>
      <c r="E16" s="150"/>
      <c r="F16" s="150"/>
      <c r="G16" s="150"/>
      <c r="H16" s="150"/>
      <c r="I16" s="150"/>
      <c r="J16" s="151"/>
      <c r="K16" s="172"/>
    </row>
    <row r="17" spans="1:11" ht="45">
      <c r="A17" s="143"/>
      <c r="B17" s="34" t="s">
        <v>0</v>
      </c>
      <c r="C17" s="43" t="s">
        <v>63</v>
      </c>
      <c r="D17" s="85">
        <v>44362</v>
      </c>
      <c r="E17" s="47" t="s">
        <v>49</v>
      </c>
      <c r="F17" s="77">
        <v>1</v>
      </c>
      <c r="G17" s="78">
        <v>0.4</v>
      </c>
      <c r="H17" s="84"/>
      <c r="I17" s="78"/>
      <c r="J17" s="183">
        <f>(I17+I18)</f>
        <v>0</v>
      </c>
      <c r="K17" s="172"/>
    </row>
    <row r="18" spans="1:11" ht="90">
      <c r="A18" s="143"/>
      <c r="B18" s="34" t="s">
        <v>31</v>
      </c>
      <c r="C18" s="54" t="s">
        <v>50</v>
      </c>
      <c r="D18" s="85">
        <v>44530</v>
      </c>
      <c r="E18" s="47" t="s">
        <v>51</v>
      </c>
      <c r="F18" s="77">
        <v>2</v>
      </c>
      <c r="G18" s="78">
        <v>0.6</v>
      </c>
      <c r="H18" s="84"/>
      <c r="I18" s="78"/>
      <c r="J18" s="184"/>
      <c r="K18" s="172"/>
    </row>
    <row r="19" spans="1:11" ht="15" customHeight="1">
      <c r="A19" s="152" t="s">
        <v>24</v>
      </c>
      <c r="B19" s="147" t="s">
        <v>79</v>
      </c>
      <c r="C19" s="147" t="s">
        <v>8</v>
      </c>
      <c r="D19" s="163" t="s">
        <v>9</v>
      </c>
      <c r="E19" s="163"/>
      <c r="F19" s="163"/>
      <c r="G19" s="163"/>
      <c r="H19" s="163"/>
      <c r="I19" s="163"/>
      <c r="J19" s="163"/>
      <c r="K19" s="164"/>
    </row>
    <row r="20" spans="1:11" ht="57" customHeight="1">
      <c r="A20" s="153"/>
      <c r="B20" s="148"/>
      <c r="C20" s="148"/>
      <c r="D20" s="19" t="s">
        <v>3</v>
      </c>
      <c r="E20" s="19" t="s">
        <v>22</v>
      </c>
      <c r="F20" s="35" t="s">
        <v>23</v>
      </c>
      <c r="G20" s="19" t="s">
        <v>6</v>
      </c>
      <c r="H20" s="36" t="s">
        <v>18</v>
      </c>
      <c r="I20" s="19" t="s">
        <v>7</v>
      </c>
      <c r="J20" s="19" t="s">
        <v>4</v>
      </c>
      <c r="K20" s="37" t="s">
        <v>26</v>
      </c>
    </row>
    <row r="21" spans="1:11" ht="258" customHeight="1">
      <c r="A21" s="142">
        <v>0.23</v>
      </c>
      <c r="B21" s="19" t="s">
        <v>46</v>
      </c>
      <c r="C21" s="174" t="s">
        <v>37</v>
      </c>
      <c r="D21" s="175"/>
      <c r="E21" s="175"/>
      <c r="F21" s="175"/>
      <c r="G21" s="175"/>
      <c r="H21" s="175"/>
      <c r="I21" s="175"/>
      <c r="J21" s="176"/>
      <c r="K21" s="171">
        <f>((J23+J27)/2)*0.23</f>
        <v>0</v>
      </c>
    </row>
    <row r="22" spans="1:11" ht="49.5" customHeight="1">
      <c r="A22" s="143"/>
      <c r="B22" s="19" t="s">
        <v>45</v>
      </c>
      <c r="C22" s="165" t="s">
        <v>66</v>
      </c>
      <c r="D22" s="166"/>
      <c r="E22" s="166"/>
      <c r="F22" s="166"/>
      <c r="G22" s="166"/>
      <c r="H22" s="166"/>
      <c r="I22" s="166"/>
      <c r="J22" s="166"/>
      <c r="K22" s="172"/>
    </row>
    <row r="23" spans="1:11" ht="32.25" customHeight="1">
      <c r="A23" s="143"/>
      <c r="B23" s="34" t="s">
        <v>0</v>
      </c>
      <c r="C23" s="20" t="s">
        <v>64</v>
      </c>
      <c r="D23" s="4">
        <v>44377</v>
      </c>
      <c r="E23" s="86" t="s">
        <v>65</v>
      </c>
      <c r="F23" s="82">
        <v>1</v>
      </c>
      <c r="G23" s="83">
        <v>0.3</v>
      </c>
      <c r="H23" s="26"/>
      <c r="I23" s="12"/>
      <c r="J23" s="177">
        <f>(I23+I24)</f>
        <v>0</v>
      </c>
      <c r="K23" s="172"/>
    </row>
    <row r="24" spans="1:11" ht="45">
      <c r="A24" s="143"/>
      <c r="B24" s="34" t="s">
        <v>1</v>
      </c>
      <c r="C24" s="20" t="s">
        <v>67</v>
      </c>
      <c r="D24" s="33">
        <v>44530</v>
      </c>
      <c r="E24" s="86" t="s">
        <v>68</v>
      </c>
      <c r="F24" s="82">
        <v>2</v>
      </c>
      <c r="G24" s="83">
        <v>0.7</v>
      </c>
      <c r="H24" s="26"/>
      <c r="I24" s="12"/>
      <c r="J24" s="178"/>
      <c r="K24" s="172"/>
    </row>
    <row r="25" spans="1:11" ht="123" customHeight="1">
      <c r="A25" s="143"/>
      <c r="B25" s="19" t="s">
        <v>47</v>
      </c>
      <c r="C25" s="165" t="s">
        <v>38</v>
      </c>
      <c r="D25" s="160"/>
      <c r="E25" s="160"/>
      <c r="F25" s="160"/>
      <c r="G25" s="160"/>
      <c r="H25" s="160"/>
      <c r="I25" s="160"/>
      <c r="J25" s="161"/>
      <c r="K25" s="172"/>
    </row>
    <row r="26" spans="1:11" ht="49.5" customHeight="1">
      <c r="A26" s="143"/>
      <c r="B26" s="19" t="s">
        <v>45</v>
      </c>
      <c r="C26" s="165" t="s">
        <v>69</v>
      </c>
      <c r="D26" s="166"/>
      <c r="E26" s="166"/>
      <c r="F26" s="166"/>
      <c r="G26" s="166"/>
      <c r="H26" s="166"/>
      <c r="I26" s="166"/>
      <c r="J26" s="166"/>
      <c r="K26" s="172"/>
    </row>
    <row r="27" spans="1:11" ht="60">
      <c r="A27" s="143"/>
      <c r="B27" s="34" t="s">
        <v>0</v>
      </c>
      <c r="C27" s="105" t="s">
        <v>150</v>
      </c>
      <c r="D27" s="33">
        <v>44377</v>
      </c>
      <c r="E27" s="47" t="s">
        <v>59</v>
      </c>
      <c r="F27" s="77">
        <v>1</v>
      </c>
      <c r="G27" s="78">
        <v>0.2</v>
      </c>
      <c r="H27" s="43"/>
      <c r="I27" s="50"/>
      <c r="J27" s="179">
        <f>(I27+I28+I29)</f>
        <v>0</v>
      </c>
      <c r="K27" s="172"/>
    </row>
    <row r="28" spans="1:11" ht="30" customHeight="1">
      <c r="A28" s="143"/>
      <c r="B28" s="34" t="s">
        <v>1</v>
      </c>
      <c r="C28" s="43" t="s">
        <v>60</v>
      </c>
      <c r="D28" s="33">
        <v>44438</v>
      </c>
      <c r="E28" s="47" t="s">
        <v>58</v>
      </c>
      <c r="F28" s="77">
        <v>1</v>
      </c>
      <c r="G28" s="78">
        <v>0.2</v>
      </c>
      <c r="H28" s="43"/>
      <c r="I28" s="50"/>
      <c r="J28" s="180"/>
      <c r="K28" s="172"/>
    </row>
    <row r="29" spans="1:11" ht="30" customHeight="1">
      <c r="A29" s="143"/>
      <c r="B29" s="34" t="s">
        <v>2</v>
      </c>
      <c r="C29" s="43" t="s">
        <v>70</v>
      </c>
      <c r="D29" s="33">
        <v>44530</v>
      </c>
      <c r="E29" s="87" t="s">
        <v>71</v>
      </c>
      <c r="F29" s="77">
        <v>1</v>
      </c>
      <c r="G29" s="78">
        <v>0.6</v>
      </c>
      <c r="H29" s="43"/>
      <c r="I29" s="50"/>
      <c r="J29" s="180"/>
      <c r="K29" s="172"/>
    </row>
    <row r="30" spans="1:11" ht="14.25" customHeight="1">
      <c r="A30" s="152" t="s">
        <v>24</v>
      </c>
      <c r="B30" s="147" t="s">
        <v>29</v>
      </c>
      <c r="C30" s="147" t="s">
        <v>8</v>
      </c>
      <c r="D30" s="163" t="s">
        <v>9</v>
      </c>
      <c r="E30" s="163"/>
      <c r="F30" s="163"/>
      <c r="G30" s="163"/>
      <c r="H30" s="163"/>
      <c r="I30" s="163"/>
      <c r="J30" s="163"/>
      <c r="K30" s="164"/>
    </row>
    <row r="31" spans="1:11" ht="57" customHeight="1">
      <c r="A31" s="153"/>
      <c r="B31" s="148"/>
      <c r="C31" s="148"/>
      <c r="D31" s="19" t="s">
        <v>3</v>
      </c>
      <c r="E31" s="19" t="s">
        <v>22</v>
      </c>
      <c r="F31" s="35" t="s">
        <v>23</v>
      </c>
      <c r="G31" s="19" t="s">
        <v>6</v>
      </c>
      <c r="H31" s="36" t="s">
        <v>18</v>
      </c>
      <c r="I31" s="19" t="s">
        <v>7</v>
      </c>
      <c r="J31" s="19" t="s">
        <v>4</v>
      </c>
      <c r="K31" s="37" t="s">
        <v>26</v>
      </c>
    </row>
    <row r="32" spans="1:11" ht="69" customHeight="1">
      <c r="A32" s="177">
        <v>0.23</v>
      </c>
      <c r="B32" s="19" t="s">
        <v>42</v>
      </c>
      <c r="C32" s="165" t="s">
        <v>41</v>
      </c>
      <c r="D32" s="160"/>
      <c r="E32" s="160"/>
      <c r="F32" s="160"/>
      <c r="G32" s="160"/>
      <c r="H32" s="160"/>
      <c r="I32" s="160"/>
      <c r="J32" s="161"/>
      <c r="K32" s="168">
        <f>((J34+J39)/2)*0.23</f>
        <v>0</v>
      </c>
    </row>
    <row r="33" spans="1:11" ht="49.5" customHeight="1">
      <c r="A33" s="181"/>
      <c r="B33" s="19" t="s">
        <v>45</v>
      </c>
      <c r="C33" s="165" t="s">
        <v>54</v>
      </c>
      <c r="D33" s="166"/>
      <c r="E33" s="166"/>
      <c r="F33" s="166"/>
      <c r="G33" s="166"/>
      <c r="H33" s="166"/>
      <c r="I33" s="166"/>
      <c r="J33" s="167"/>
      <c r="K33" s="169"/>
    </row>
    <row r="34" spans="1:11" ht="60">
      <c r="A34" s="181"/>
      <c r="B34" s="34" t="s">
        <v>0</v>
      </c>
      <c r="C34" s="52" t="s">
        <v>55</v>
      </c>
      <c r="D34" s="33">
        <v>44377</v>
      </c>
      <c r="E34" s="87" t="s">
        <v>56</v>
      </c>
      <c r="F34" s="77">
        <v>1</v>
      </c>
      <c r="G34" s="78">
        <v>0.2</v>
      </c>
      <c r="H34" s="43"/>
      <c r="I34" s="78"/>
      <c r="J34" s="158">
        <f>(I34+I35+I36)</f>
        <v>0</v>
      </c>
      <c r="K34" s="169"/>
    </row>
    <row r="35" spans="1:11" ht="30">
      <c r="A35" s="181"/>
      <c r="B35" s="34" t="s">
        <v>31</v>
      </c>
      <c r="C35" s="45" t="s">
        <v>57</v>
      </c>
      <c r="D35" s="33">
        <v>44438</v>
      </c>
      <c r="E35" s="88" t="s">
        <v>58</v>
      </c>
      <c r="F35" s="79">
        <v>1</v>
      </c>
      <c r="G35" s="80">
        <v>0.2</v>
      </c>
      <c r="H35" s="43"/>
      <c r="I35" s="78"/>
      <c r="J35" s="183"/>
      <c r="K35" s="169"/>
    </row>
    <row r="36" spans="1:11" ht="75">
      <c r="A36" s="181"/>
      <c r="B36" s="34" t="s">
        <v>2</v>
      </c>
      <c r="C36" s="46" t="s">
        <v>72</v>
      </c>
      <c r="D36" s="33">
        <v>44530</v>
      </c>
      <c r="E36" s="87" t="s">
        <v>73</v>
      </c>
      <c r="F36" s="79">
        <v>1</v>
      </c>
      <c r="G36" s="80">
        <v>0.6</v>
      </c>
      <c r="H36" s="43"/>
      <c r="I36" s="78"/>
      <c r="J36" s="183"/>
      <c r="K36" s="169"/>
    </row>
    <row r="37" spans="1:11" ht="141.75" customHeight="1">
      <c r="A37" s="181"/>
      <c r="B37" s="19" t="s">
        <v>39</v>
      </c>
      <c r="C37" s="165" t="s">
        <v>40</v>
      </c>
      <c r="D37" s="160"/>
      <c r="E37" s="160"/>
      <c r="F37" s="160"/>
      <c r="G37" s="160"/>
      <c r="H37" s="160"/>
      <c r="I37" s="160"/>
      <c r="J37" s="161"/>
      <c r="K37" s="169"/>
    </row>
    <row r="38" spans="1:11" ht="49.5" customHeight="1">
      <c r="A38" s="181"/>
      <c r="B38" s="19" t="s">
        <v>45</v>
      </c>
      <c r="C38" s="165" t="s">
        <v>74</v>
      </c>
      <c r="D38" s="166"/>
      <c r="E38" s="166"/>
      <c r="F38" s="166"/>
      <c r="G38" s="166"/>
      <c r="H38" s="166"/>
      <c r="I38" s="166"/>
      <c r="J38" s="167"/>
      <c r="K38" s="169"/>
    </row>
    <row r="39" spans="1:11" s="38" customFormat="1" ht="90">
      <c r="A39" s="181"/>
      <c r="B39" s="34" t="s">
        <v>0</v>
      </c>
      <c r="C39" s="105" t="s">
        <v>151</v>
      </c>
      <c r="D39" s="44">
        <v>44620</v>
      </c>
      <c r="E39" s="47" t="s">
        <v>52</v>
      </c>
      <c r="F39" s="77">
        <v>2</v>
      </c>
      <c r="G39" s="81">
        <v>0.4</v>
      </c>
      <c r="H39" s="43"/>
      <c r="I39" s="50"/>
      <c r="J39" s="187">
        <f>(I39+I40)</f>
        <v>0</v>
      </c>
      <c r="K39" s="169"/>
    </row>
    <row r="40" spans="1:11" s="38" customFormat="1" ht="60">
      <c r="A40" s="182"/>
      <c r="B40" s="34" t="s">
        <v>31</v>
      </c>
      <c r="C40" s="105" t="s">
        <v>146</v>
      </c>
      <c r="D40" s="44">
        <v>44620</v>
      </c>
      <c r="E40" s="51" t="s">
        <v>53</v>
      </c>
      <c r="F40" s="77">
        <v>2</v>
      </c>
      <c r="G40" s="78">
        <v>0.6</v>
      </c>
      <c r="H40" s="43"/>
      <c r="I40" s="50"/>
      <c r="J40" s="188"/>
      <c r="K40" s="170"/>
    </row>
    <row r="41" spans="1:11" s="38" customFormat="1" ht="23.25">
      <c r="A41" s="162" t="s">
        <v>145</v>
      </c>
      <c r="B41" s="162"/>
      <c r="C41" s="162"/>
      <c r="D41" s="162"/>
      <c r="E41" s="162"/>
      <c r="F41" s="162"/>
      <c r="G41" s="162"/>
      <c r="H41" s="162"/>
      <c r="I41" s="162"/>
      <c r="J41" s="162"/>
      <c r="K41" s="162"/>
    </row>
    <row r="42" spans="1:11" ht="24.75" customHeight="1">
      <c r="A42" s="173" t="s">
        <v>24</v>
      </c>
      <c r="B42" s="163" t="s">
        <v>21</v>
      </c>
      <c r="C42" s="163" t="s">
        <v>8</v>
      </c>
      <c r="D42" s="163" t="s">
        <v>9</v>
      </c>
      <c r="E42" s="163"/>
      <c r="F42" s="163"/>
      <c r="G42" s="163"/>
      <c r="H42" s="163"/>
      <c r="I42" s="163"/>
      <c r="J42" s="163"/>
      <c r="K42" s="163"/>
    </row>
    <row r="43" spans="1:11" ht="58.5" customHeight="1">
      <c r="A43" s="173"/>
      <c r="B43" s="163"/>
      <c r="C43" s="163"/>
      <c r="D43" s="19" t="s">
        <v>3</v>
      </c>
      <c r="E43" s="19" t="s">
        <v>22</v>
      </c>
      <c r="F43" s="35" t="s">
        <v>23</v>
      </c>
      <c r="G43" s="19" t="s">
        <v>6</v>
      </c>
      <c r="H43" s="19" t="s">
        <v>18</v>
      </c>
      <c r="I43" s="19" t="s">
        <v>7</v>
      </c>
      <c r="J43" s="19" t="s">
        <v>4</v>
      </c>
      <c r="K43" s="19" t="s">
        <v>26</v>
      </c>
    </row>
    <row r="44" spans="1:11" ht="113.25" customHeight="1">
      <c r="A44" s="194">
        <v>0.34</v>
      </c>
      <c r="B44" s="19" t="s">
        <v>43</v>
      </c>
      <c r="C44" s="165" t="s">
        <v>132</v>
      </c>
      <c r="D44" s="160"/>
      <c r="E44" s="160"/>
      <c r="F44" s="160"/>
      <c r="G44" s="160"/>
      <c r="H44" s="160"/>
      <c r="I44" s="160"/>
      <c r="J44" s="161"/>
      <c r="K44" s="168">
        <f>((J46+J50+J56+J62+J68+J73+J76)/7)*0.34</f>
        <v>0.2161428571428572</v>
      </c>
    </row>
    <row r="45" spans="1:11" ht="49.5" customHeight="1">
      <c r="A45" s="195"/>
      <c r="B45" s="19" t="s">
        <v>45</v>
      </c>
      <c r="C45" s="193" t="s">
        <v>80</v>
      </c>
      <c r="D45" s="193"/>
      <c r="E45" s="193"/>
      <c r="F45" s="193"/>
      <c r="G45" s="193"/>
      <c r="H45" s="193"/>
      <c r="I45" s="193"/>
      <c r="J45" s="193"/>
      <c r="K45" s="169"/>
    </row>
    <row r="46" spans="1:11" ht="80.25" customHeight="1">
      <c r="A46" s="195"/>
      <c r="B46" s="34" t="s">
        <v>0</v>
      </c>
      <c r="C46" s="94" t="s">
        <v>81</v>
      </c>
      <c r="D46" s="55" t="s">
        <v>82</v>
      </c>
      <c r="E46" s="55" t="s">
        <v>133</v>
      </c>
      <c r="F46" s="56">
        <v>1</v>
      </c>
      <c r="G46" s="57">
        <v>0.5</v>
      </c>
      <c r="H46" s="43" t="s">
        <v>83</v>
      </c>
      <c r="I46" s="49">
        <v>0.5</v>
      </c>
      <c r="J46" s="158">
        <f>(I46+I47)</f>
        <v>0.5</v>
      </c>
      <c r="K46" s="169"/>
    </row>
    <row r="47" spans="1:11" ht="60">
      <c r="A47" s="195"/>
      <c r="B47" s="34" t="s">
        <v>31</v>
      </c>
      <c r="C47" s="94" t="s">
        <v>84</v>
      </c>
      <c r="D47" s="60" t="s">
        <v>85</v>
      </c>
      <c r="E47" s="55" t="s">
        <v>134</v>
      </c>
      <c r="F47" s="59">
        <v>1</v>
      </c>
      <c r="G47" s="32">
        <v>0.5</v>
      </c>
      <c r="H47" s="43"/>
      <c r="I47" s="49"/>
      <c r="J47" s="183"/>
      <c r="K47" s="169"/>
    </row>
    <row r="48" spans="1:11" ht="46.5" customHeight="1">
      <c r="A48" s="195"/>
      <c r="B48" s="19" t="s">
        <v>87</v>
      </c>
      <c r="C48" s="149" t="s">
        <v>88</v>
      </c>
      <c r="D48" s="150"/>
      <c r="E48" s="150"/>
      <c r="F48" s="150"/>
      <c r="G48" s="150"/>
      <c r="H48" s="150"/>
      <c r="I48" s="150"/>
      <c r="J48" s="151"/>
      <c r="K48" s="169"/>
    </row>
    <row r="49" spans="1:11" ht="55.5" customHeight="1">
      <c r="A49" s="195"/>
      <c r="B49" s="19" t="s">
        <v>86</v>
      </c>
      <c r="C49" s="165" t="s">
        <v>89</v>
      </c>
      <c r="D49" s="160"/>
      <c r="E49" s="160"/>
      <c r="F49" s="160"/>
      <c r="G49" s="160"/>
      <c r="H49" s="160"/>
      <c r="I49" s="160"/>
      <c r="J49" s="161"/>
      <c r="K49" s="169"/>
    </row>
    <row r="50" spans="1:11" s="38" customFormat="1" ht="72.75" customHeight="1">
      <c r="A50" s="195"/>
      <c r="B50" s="34" t="s">
        <v>0</v>
      </c>
      <c r="C50" s="94" t="s">
        <v>135</v>
      </c>
      <c r="D50" s="61">
        <v>44226</v>
      </c>
      <c r="E50" s="55" t="s">
        <v>90</v>
      </c>
      <c r="F50" s="62">
        <v>1</v>
      </c>
      <c r="G50" s="57">
        <v>0.5</v>
      </c>
      <c r="H50" s="43" t="s">
        <v>83</v>
      </c>
      <c r="I50" s="50">
        <v>0.5</v>
      </c>
      <c r="J50" s="194">
        <f>(I50+I51)</f>
        <v>0.67</v>
      </c>
      <c r="K50" s="169"/>
    </row>
    <row r="51" spans="1:11" s="38" customFormat="1" ht="75">
      <c r="A51" s="195"/>
      <c r="B51" s="34" t="s">
        <v>1</v>
      </c>
      <c r="C51" s="94" t="s">
        <v>136</v>
      </c>
      <c r="D51" s="61">
        <v>44438</v>
      </c>
      <c r="E51" s="55" t="s">
        <v>137</v>
      </c>
      <c r="F51" s="62">
        <v>3</v>
      </c>
      <c r="G51" s="57">
        <v>0.5</v>
      </c>
      <c r="H51" s="43" t="s">
        <v>92</v>
      </c>
      <c r="I51" s="50">
        <v>0.17</v>
      </c>
      <c r="J51" s="201"/>
      <c r="K51" s="169"/>
    </row>
    <row r="52" spans="1:11" ht="24" customHeight="1">
      <c r="A52" s="195"/>
      <c r="B52" s="147" t="s">
        <v>91</v>
      </c>
      <c r="C52" s="147" t="s">
        <v>8</v>
      </c>
      <c r="D52" s="202" t="s">
        <v>9</v>
      </c>
      <c r="E52" s="203"/>
      <c r="F52" s="203"/>
      <c r="G52" s="203"/>
      <c r="H52" s="203"/>
      <c r="I52" s="203"/>
      <c r="J52" s="204"/>
      <c r="K52" s="169"/>
    </row>
    <row r="53" spans="1:11" ht="60" customHeight="1">
      <c r="A53" s="195"/>
      <c r="B53" s="148"/>
      <c r="C53" s="148"/>
      <c r="D53" s="19" t="s">
        <v>3</v>
      </c>
      <c r="E53" s="19" t="s">
        <v>22</v>
      </c>
      <c r="F53" s="19" t="s">
        <v>23</v>
      </c>
      <c r="G53" s="19" t="s">
        <v>6</v>
      </c>
      <c r="H53" s="19" t="s">
        <v>18</v>
      </c>
      <c r="I53" s="19" t="s">
        <v>7</v>
      </c>
      <c r="J53" s="19" t="s">
        <v>4</v>
      </c>
      <c r="K53" s="169"/>
    </row>
    <row r="54" spans="1:11" ht="244.5" customHeight="1">
      <c r="A54" s="195"/>
      <c r="B54" s="19" t="s">
        <v>93</v>
      </c>
      <c r="C54" s="165" t="s">
        <v>138</v>
      </c>
      <c r="D54" s="166"/>
      <c r="E54" s="166"/>
      <c r="F54" s="166"/>
      <c r="G54" s="166"/>
      <c r="H54" s="166"/>
      <c r="I54" s="166"/>
      <c r="J54" s="167"/>
      <c r="K54" s="169"/>
    </row>
    <row r="55" spans="1:11" ht="56.25" customHeight="1">
      <c r="A55" s="195"/>
      <c r="B55" s="19" t="s">
        <v>45</v>
      </c>
      <c r="C55" s="165" t="s">
        <v>94</v>
      </c>
      <c r="D55" s="160"/>
      <c r="E55" s="160"/>
      <c r="F55" s="160"/>
      <c r="G55" s="160"/>
      <c r="H55" s="160"/>
      <c r="I55" s="160"/>
      <c r="J55" s="161"/>
      <c r="K55" s="169"/>
    </row>
    <row r="56" spans="1:11" ht="72" customHeight="1">
      <c r="A56" s="195"/>
      <c r="B56" s="34" t="s">
        <v>0</v>
      </c>
      <c r="C56" s="95" t="s">
        <v>139</v>
      </c>
      <c r="D56" s="61">
        <v>44226</v>
      </c>
      <c r="E56" s="75" t="s">
        <v>95</v>
      </c>
      <c r="F56" s="76">
        <v>1</v>
      </c>
      <c r="G56" s="75">
        <v>0.7</v>
      </c>
      <c r="H56" s="100" t="s">
        <v>83</v>
      </c>
      <c r="I56" s="75">
        <v>0.7</v>
      </c>
      <c r="J56" s="197">
        <f>(I56+I57)</f>
        <v>0.7999999999999999</v>
      </c>
      <c r="K56" s="169"/>
    </row>
    <row r="57" spans="1:11" ht="78" customHeight="1">
      <c r="A57" s="195"/>
      <c r="B57" s="34" t="s">
        <v>1</v>
      </c>
      <c r="C57" s="26" t="s">
        <v>140</v>
      </c>
      <c r="D57" s="61">
        <v>44286</v>
      </c>
      <c r="E57" s="55" t="s">
        <v>96</v>
      </c>
      <c r="F57" s="76">
        <v>1</v>
      </c>
      <c r="G57" s="75">
        <v>0.3</v>
      </c>
      <c r="H57" s="43" t="s">
        <v>92</v>
      </c>
      <c r="I57" s="75">
        <v>0.1</v>
      </c>
      <c r="J57" s="198"/>
      <c r="K57" s="169"/>
    </row>
    <row r="58" spans="1:11" ht="24" customHeight="1">
      <c r="A58" s="195"/>
      <c r="B58" s="147" t="s">
        <v>79</v>
      </c>
      <c r="C58" s="147" t="s">
        <v>8</v>
      </c>
      <c r="D58" s="202" t="s">
        <v>9</v>
      </c>
      <c r="E58" s="203"/>
      <c r="F58" s="203"/>
      <c r="G58" s="203"/>
      <c r="H58" s="203"/>
      <c r="I58" s="203"/>
      <c r="J58" s="204"/>
      <c r="K58" s="169"/>
    </row>
    <row r="59" spans="1:11" ht="60" customHeight="1">
      <c r="A59" s="195"/>
      <c r="B59" s="148"/>
      <c r="C59" s="148"/>
      <c r="D59" s="19" t="s">
        <v>3</v>
      </c>
      <c r="E59" s="19" t="s">
        <v>22</v>
      </c>
      <c r="F59" s="19" t="s">
        <v>23</v>
      </c>
      <c r="G59" s="19" t="s">
        <v>6</v>
      </c>
      <c r="H59" s="19" t="s">
        <v>18</v>
      </c>
      <c r="I59" s="19" t="s">
        <v>7</v>
      </c>
      <c r="J59" s="19" t="s">
        <v>4</v>
      </c>
      <c r="K59" s="169"/>
    </row>
    <row r="60" spans="1:11" ht="93.75" customHeight="1">
      <c r="A60" s="195"/>
      <c r="B60" s="63" t="s">
        <v>97</v>
      </c>
      <c r="C60" s="149" t="s">
        <v>98</v>
      </c>
      <c r="D60" s="150"/>
      <c r="E60" s="150"/>
      <c r="F60" s="150"/>
      <c r="G60" s="150"/>
      <c r="H60" s="150"/>
      <c r="I60" s="150"/>
      <c r="J60" s="151"/>
      <c r="K60" s="169"/>
    </row>
    <row r="61" spans="1:11" ht="51" customHeight="1">
      <c r="A61" s="195"/>
      <c r="B61" s="19" t="s">
        <v>45</v>
      </c>
      <c r="C61" s="165" t="s">
        <v>99</v>
      </c>
      <c r="D61" s="160"/>
      <c r="E61" s="160"/>
      <c r="F61" s="160"/>
      <c r="G61" s="160"/>
      <c r="H61" s="191"/>
      <c r="I61" s="191"/>
      <c r="J61" s="192"/>
      <c r="K61" s="169"/>
    </row>
    <row r="62" spans="1:11" s="38" customFormat="1" ht="60">
      <c r="A62" s="195"/>
      <c r="B62" s="66" t="s">
        <v>0</v>
      </c>
      <c r="C62" s="96" t="s">
        <v>100</v>
      </c>
      <c r="D62" s="67">
        <v>44115</v>
      </c>
      <c r="E62" s="68" t="s">
        <v>101</v>
      </c>
      <c r="F62" s="64">
        <v>1</v>
      </c>
      <c r="G62" s="69">
        <v>0.1</v>
      </c>
      <c r="H62" s="70" t="s">
        <v>109</v>
      </c>
      <c r="I62" s="71">
        <v>0.1</v>
      </c>
      <c r="J62" s="194">
        <f>(I62+I63+I64+I65)</f>
        <v>0.9500000000000001</v>
      </c>
      <c r="K62" s="169"/>
    </row>
    <row r="63" spans="1:11" s="38" customFormat="1" ht="60">
      <c r="A63" s="195"/>
      <c r="B63" s="66" t="s">
        <v>1</v>
      </c>
      <c r="C63" s="96" t="s">
        <v>102</v>
      </c>
      <c r="D63" s="72">
        <v>44226</v>
      </c>
      <c r="E63" s="68" t="s">
        <v>103</v>
      </c>
      <c r="F63" s="65">
        <v>1</v>
      </c>
      <c r="G63" s="69">
        <v>0.5</v>
      </c>
      <c r="H63" s="70" t="s">
        <v>109</v>
      </c>
      <c r="I63" s="71">
        <v>0.5</v>
      </c>
      <c r="J63" s="195"/>
      <c r="K63" s="169"/>
    </row>
    <row r="64" spans="1:11" s="38" customFormat="1" ht="66" customHeight="1">
      <c r="A64" s="195"/>
      <c r="B64" s="66" t="s">
        <v>2</v>
      </c>
      <c r="C64" s="96" t="s">
        <v>104</v>
      </c>
      <c r="D64" s="72">
        <v>44226</v>
      </c>
      <c r="E64" s="68" t="s">
        <v>105</v>
      </c>
      <c r="F64" s="65">
        <v>1</v>
      </c>
      <c r="G64" s="69">
        <v>0.2</v>
      </c>
      <c r="H64" s="70" t="s">
        <v>109</v>
      </c>
      <c r="I64" s="71">
        <v>0.2</v>
      </c>
      <c r="J64" s="195"/>
      <c r="K64" s="169"/>
    </row>
    <row r="65" spans="1:11" s="38" customFormat="1" ht="45">
      <c r="A65" s="195"/>
      <c r="B65" s="66" t="s">
        <v>106</v>
      </c>
      <c r="C65" s="96" t="s">
        <v>107</v>
      </c>
      <c r="D65" s="72">
        <v>44012</v>
      </c>
      <c r="E65" s="73" t="s">
        <v>108</v>
      </c>
      <c r="F65" s="65">
        <v>2</v>
      </c>
      <c r="G65" s="69">
        <v>0.3</v>
      </c>
      <c r="H65" s="70" t="s">
        <v>92</v>
      </c>
      <c r="I65" s="71">
        <v>0.15</v>
      </c>
      <c r="J65" s="196"/>
      <c r="K65" s="169"/>
    </row>
    <row r="66" spans="1:11" ht="82.5" customHeight="1">
      <c r="A66" s="195"/>
      <c r="B66" s="63" t="s">
        <v>110</v>
      </c>
      <c r="C66" s="149" t="s">
        <v>128</v>
      </c>
      <c r="D66" s="150"/>
      <c r="E66" s="150"/>
      <c r="F66" s="150"/>
      <c r="G66" s="150"/>
      <c r="H66" s="150"/>
      <c r="I66" s="150"/>
      <c r="J66" s="150"/>
      <c r="K66" s="169"/>
    </row>
    <row r="67" spans="1:11" ht="34.5" customHeight="1">
      <c r="A67" s="195"/>
      <c r="B67" s="19" t="s">
        <v>45</v>
      </c>
      <c r="C67" s="199" t="s">
        <v>111</v>
      </c>
      <c r="D67" s="200"/>
      <c r="E67" s="200"/>
      <c r="F67" s="200"/>
      <c r="G67" s="200"/>
      <c r="H67" s="200"/>
      <c r="I67" s="200"/>
      <c r="J67" s="200"/>
      <c r="K67" s="169"/>
    </row>
    <row r="68" spans="1:11" s="38" customFormat="1" ht="120">
      <c r="A68" s="195"/>
      <c r="B68" s="66" t="s">
        <v>0</v>
      </c>
      <c r="C68" s="96" t="s">
        <v>112</v>
      </c>
      <c r="D68" s="72">
        <v>44165</v>
      </c>
      <c r="E68" s="68" t="s">
        <v>113</v>
      </c>
      <c r="F68" s="62">
        <v>1</v>
      </c>
      <c r="G68" s="57">
        <v>0.6</v>
      </c>
      <c r="H68" s="70" t="s">
        <v>109</v>
      </c>
      <c r="I68" s="71">
        <v>0.6</v>
      </c>
      <c r="J68" s="179">
        <f>(I68+I69+I70)</f>
        <v>0.73</v>
      </c>
      <c r="K68" s="169"/>
    </row>
    <row r="69" spans="1:11" s="38" customFormat="1" ht="75">
      <c r="A69" s="195"/>
      <c r="B69" s="66" t="s">
        <v>31</v>
      </c>
      <c r="C69" s="96" t="s">
        <v>114</v>
      </c>
      <c r="D69" s="72">
        <v>44225</v>
      </c>
      <c r="E69" s="55" t="s">
        <v>142</v>
      </c>
      <c r="F69" s="62">
        <v>1</v>
      </c>
      <c r="G69" s="57">
        <v>0.3</v>
      </c>
      <c r="H69" s="70" t="s">
        <v>115</v>
      </c>
      <c r="I69" s="71">
        <v>0.1</v>
      </c>
      <c r="J69" s="179"/>
      <c r="K69" s="169"/>
    </row>
    <row r="70" spans="1:11" s="38" customFormat="1" ht="30" customHeight="1">
      <c r="A70" s="195"/>
      <c r="B70" s="66" t="s">
        <v>2</v>
      </c>
      <c r="C70" s="103" t="s">
        <v>141</v>
      </c>
      <c r="D70" s="72">
        <v>44438</v>
      </c>
      <c r="E70" s="68" t="s">
        <v>108</v>
      </c>
      <c r="F70" s="62">
        <v>3</v>
      </c>
      <c r="G70" s="57">
        <v>0.1</v>
      </c>
      <c r="H70" s="70" t="s">
        <v>115</v>
      </c>
      <c r="I70" s="71">
        <v>0.03</v>
      </c>
      <c r="J70" s="179"/>
      <c r="K70" s="169"/>
    </row>
    <row r="71" spans="1:11" ht="92.25" customHeight="1">
      <c r="A71" s="195"/>
      <c r="B71" s="63" t="s">
        <v>116</v>
      </c>
      <c r="C71" s="149" t="s">
        <v>117</v>
      </c>
      <c r="D71" s="150"/>
      <c r="E71" s="150"/>
      <c r="F71" s="150"/>
      <c r="G71" s="150"/>
      <c r="H71" s="150"/>
      <c r="I71" s="150"/>
      <c r="J71" s="151"/>
      <c r="K71" s="169"/>
    </row>
    <row r="72" spans="1:11" ht="34.5" customHeight="1">
      <c r="A72" s="195"/>
      <c r="B72" s="19" t="s">
        <v>143</v>
      </c>
      <c r="C72" s="149" t="s">
        <v>118</v>
      </c>
      <c r="D72" s="150"/>
      <c r="E72" s="150"/>
      <c r="F72" s="150"/>
      <c r="G72" s="150"/>
      <c r="H72" s="150"/>
      <c r="I72" s="150"/>
      <c r="J72" s="151"/>
      <c r="K72" s="169"/>
    </row>
    <row r="73" spans="1:11" s="38" customFormat="1" ht="84" customHeight="1">
      <c r="A73" s="195"/>
      <c r="B73" s="66" t="s">
        <v>0</v>
      </c>
      <c r="C73" s="96" t="s">
        <v>119</v>
      </c>
      <c r="D73" s="72">
        <v>44180</v>
      </c>
      <c r="E73" s="73" t="s">
        <v>120</v>
      </c>
      <c r="F73" s="62">
        <v>1</v>
      </c>
      <c r="G73" s="57">
        <v>0.2</v>
      </c>
      <c r="H73" s="70" t="s">
        <v>109</v>
      </c>
      <c r="I73" s="71">
        <v>0.2</v>
      </c>
      <c r="J73" s="179">
        <f>(I73+I74)</f>
        <v>0.6000000000000001</v>
      </c>
      <c r="K73" s="169"/>
    </row>
    <row r="74" spans="1:11" s="38" customFormat="1" ht="63.75" customHeight="1">
      <c r="A74" s="195"/>
      <c r="B74" s="66" t="s">
        <v>31</v>
      </c>
      <c r="C74" s="96" t="s">
        <v>121</v>
      </c>
      <c r="D74" s="72">
        <v>44346</v>
      </c>
      <c r="E74" s="68" t="s">
        <v>122</v>
      </c>
      <c r="F74" s="62">
        <v>2</v>
      </c>
      <c r="G74" s="57">
        <v>0.8</v>
      </c>
      <c r="H74" s="70" t="s">
        <v>115</v>
      </c>
      <c r="I74" s="71">
        <v>0.4</v>
      </c>
      <c r="J74" s="179"/>
      <c r="K74" s="169"/>
    </row>
    <row r="75" spans="1:11" ht="34.5" customHeight="1">
      <c r="A75" s="195"/>
      <c r="B75" s="19" t="s">
        <v>144</v>
      </c>
      <c r="C75" s="149" t="s">
        <v>123</v>
      </c>
      <c r="D75" s="189"/>
      <c r="E75" s="189"/>
      <c r="F75" s="189"/>
      <c r="G75" s="189"/>
      <c r="H75" s="189"/>
      <c r="I75" s="189"/>
      <c r="J75" s="190"/>
      <c r="K75" s="169"/>
    </row>
    <row r="76" spans="1:11" s="38" customFormat="1" ht="76.5" customHeight="1">
      <c r="A76" s="195"/>
      <c r="B76" s="66" t="s">
        <v>0</v>
      </c>
      <c r="C76" s="96" t="s">
        <v>124</v>
      </c>
      <c r="D76" s="74">
        <v>44438</v>
      </c>
      <c r="E76" s="68" t="s">
        <v>125</v>
      </c>
      <c r="F76" s="62">
        <v>3</v>
      </c>
      <c r="G76" s="57">
        <v>0.5</v>
      </c>
      <c r="H76" s="70" t="s">
        <v>115</v>
      </c>
      <c r="I76" s="71">
        <v>0.1</v>
      </c>
      <c r="J76" s="179">
        <f>(I76+I77)</f>
        <v>0.2</v>
      </c>
      <c r="K76" s="169"/>
    </row>
    <row r="77" spans="1:11" s="38" customFormat="1" ht="54.75" customHeight="1">
      <c r="A77" s="196"/>
      <c r="B77" s="66" t="s">
        <v>1</v>
      </c>
      <c r="C77" s="96" t="s">
        <v>126</v>
      </c>
      <c r="D77" s="72">
        <v>44438</v>
      </c>
      <c r="E77" s="68" t="s">
        <v>127</v>
      </c>
      <c r="F77" s="62">
        <v>3</v>
      </c>
      <c r="G77" s="57">
        <v>0.5</v>
      </c>
      <c r="H77" s="70" t="s">
        <v>115</v>
      </c>
      <c r="I77" s="71">
        <v>0.1</v>
      </c>
      <c r="J77" s="179"/>
      <c r="K77" s="170"/>
    </row>
    <row r="78" spans="1:11" ht="15">
      <c r="A78" s="21"/>
      <c r="B78" s="22"/>
      <c r="C78" s="97"/>
      <c r="D78" s="23"/>
      <c r="E78" s="90"/>
      <c r="F78" s="10"/>
      <c r="G78" s="9"/>
      <c r="H78" s="97"/>
      <c r="I78" s="9"/>
      <c r="J78" s="23"/>
      <c r="K78" s="2"/>
    </row>
    <row r="79" spans="1:12" ht="15">
      <c r="A79" s="6"/>
      <c r="B79" s="6"/>
      <c r="C79" s="185" t="s">
        <v>20</v>
      </c>
      <c r="D79" s="185"/>
      <c r="E79" s="185"/>
      <c r="F79" s="185"/>
      <c r="G79" s="185"/>
      <c r="H79" s="101"/>
      <c r="I79" s="1"/>
      <c r="J79" s="1"/>
      <c r="K79" s="2"/>
      <c r="L79" s="2"/>
    </row>
    <row r="80" spans="1:12" ht="73.5" customHeight="1">
      <c r="A80" s="6"/>
      <c r="B80" s="6"/>
      <c r="C80" s="7" t="s">
        <v>19</v>
      </c>
      <c r="D80" s="7" t="s">
        <v>27</v>
      </c>
      <c r="E80" s="7" t="s">
        <v>129</v>
      </c>
      <c r="F80" s="24" t="s">
        <v>130</v>
      </c>
      <c r="G80" s="7" t="s">
        <v>131</v>
      </c>
      <c r="H80" s="11"/>
      <c r="I80" s="9"/>
      <c r="J80" s="23"/>
      <c r="K80" s="9"/>
      <c r="L80" s="27"/>
    </row>
    <row r="81" spans="1:12" ht="15">
      <c r="A81" s="6"/>
      <c r="B81" s="6"/>
      <c r="C81" s="48" t="s">
        <v>5</v>
      </c>
      <c r="D81" s="30">
        <v>2</v>
      </c>
      <c r="E81" s="58"/>
      <c r="F81" s="8"/>
      <c r="G81" s="3"/>
      <c r="H81" s="102"/>
      <c r="I81" s="9"/>
      <c r="J81" s="23"/>
      <c r="K81" s="9"/>
      <c r="L81" s="6"/>
    </row>
    <row r="82" spans="1:12" ht="15">
      <c r="A82" s="6"/>
      <c r="B82" s="6"/>
      <c r="C82" s="48" t="s">
        <v>10</v>
      </c>
      <c r="D82" s="30">
        <v>0</v>
      </c>
      <c r="E82" s="58"/>
      <c r="F82" s="8"/>
      <c r="G82" s="3"/>
      <c r="H82" s="102"/>
      <c r="I82" s="9"/>
      <c r="J82" s="23"/>
      <c r="K82" s="9"/>
      <c r="L82" s="6"/>
    </row>
    <row r="83" spans="1:13" ht="15">
      <c r="A83" s="6"/>
      <c r="B83" s="6"/>
      <c r="C83" s="48" t="s">
        <v>11</v>
      </c>
      <c r="D83" s="30">
        <v>0</v>
      </c>
      <c r="E83" s="58"/>
      <c r="F83" s="8"/>
      <c r="G83" s="3"/>
      <c r="H83" s="102"/>
      <c r="I83" s="9"/>
      <c r="J83" s="23"/>
      <c r="K83" s="9"/>
      <c r="L83" s="6"/>
      <c r="M83" s="25"/>
    </row>
    <row r="84" spans="1:12" ht="15">
      <c r="A84" s="6"/>
      <c r="B84" s="6"/>
      <c r="C84" s="48" t="s">
        <v>12</v>
      </c>
      <c r="D84" s="30">
        <v>2</v>
      </c>
      <c r="E84" s="58"/>
      <c r="F84" s="8"/>
      <c r="G84" s="3"/>
      <c r="H84" s="102"/>
      <c r="I84" s="9"/>
      <c r="J84" s="23"/>
      <c r="K84" s="9"/>
      <c r="L84" s="6"/>
    </row>
    <row r="85" spans="1:12" ht="15">
      <c r="A85" s="9"/>
      <c r="B85" s="6"/>
      <c r="C85" s="48" t="s">
        <v>13</v>
      </c>
      <c r="D85" s="30">
        <v>2</v>
      </c>
      <c r="E85" s="58"/>
      <c r="F85" s="8"/>
      <c r="G85" s="3"/>
      <c r="H85" s="102"/>
      <c r="I85" s="9"/>
      <c r="J85" s="31"/>
      <c r="K85" s="9"/>
      <c r="L85" s="6"/>
    </row>
    <row r="86" spans="1:12" ht="15">
      <c r="A86" s="9"/>
      <c r="B86" s="6"/>
      <c r="C86" s="48" t="s">
        <v>15</v>
      </c>
      <c r="D86" s="30">
        <v>6</v>
      </c>
      <c r="E86" s="58"/>
      <c r="F86" s="8"/>
      <c r="G86" s="3"/>
      <c r="H86" s="102"/>
      <c r="I86" s="9"/>
      <c r="J86" s="23"/>
      <c r="K86" s="9"/>
      <c r="L86" s="6"/>
    </row>
    <row r="87" spans="1:12" ht="15">
      <c r="A87" s="9"/>
      <c r="B87" s="6"/>
      <c r="C87" s="48" t="s">
        <v>19</v>
      </c>
      <c r="D87" s="30"/>
      <c r="E87" s="58"/>
      <c r="F87" s="8"/>
      <c r="G87" s="3"/>
      <c r="H87" s="102"/>
      <c r="I87" s="9"/>
      <c r="J87" s="23"/>
      <c r="K87" s="9"/>
      <c r="L87" s="9"/>
    </row>
    <row r="88" spans="1:12" ht="15">
      <c r="A88" s="6"/>
      <c r="B88" s="9"/>
      <c r="C88" s="98"/>
      <c r="D88" s="23"/>
      <c r="E88" s="90"/>
      <c r="F88" s="10"/>
      <c r="G88" s="9"/>
      <c r="H88" s="97"/>
      <c r="I88" s="9"/>
      <c r="J88" s="23"/>
      <c r="K88" s="9"/>
      <c r="L88" s="9"/>
    </row>
    <row r="90" spans="1:11" ht="15">
      <c r="A90" s="186" t="s">
        <v>33</v>
      </c>
      <c r="B90" s="186"/>
      <c r="C90" s="186"/>
      <c r="D90" s="186"/>
      <c r="E90" s="186"/>
      <c r="F90" s="186"/>
      <c r="G90" s="186"/>
      <c r="H90" s="186"/>
      <c r="I90" s="186"/>
      <c r="J90" s="186"/>
      <c r="K90" s="186"/>
    </row>
    <row r="93" spans="2:7" ht="15">
      <c r="B93" s="53" t="s">
        <v>75</v>
      </c>
      <c r="C93" s="99"/>
      <c r="D93" s="53"/>
      <c r="E93" s="91"/>
      <c r="F93" s="53"/>
      <c r="G93" s="53" t="s">
        <v>76</v>
      </c>
    </row>
    <row r="94" spans="2:7" ht="15">
      <c r="B94" s="53" t="s">
        <v>77</v>
      </c>
      <c r="C94" s="99"/>
      <c r="D94" s="53"/>
      <c r="E94" s="91"/>
      <c r="F94" s="53"/>
      <c r="G94" s="53" t="s">
        <v>78</v>
      </c>
    </row>
  </sheetData>
  <sheetProtection password="EFE7" sheet="1"/>
  <mergeCells count="83">
    <mergeCell ref="B58:B59"/>
    <mergeCell ref="J73:J74"/>
    <mergeCell ref="J76:J77"/>
    <mergeCell ref="C49:J49"/>
    <mergeCell ref="C67:J67"/>
    <mergeCell ref="J68:J70"/>
    <mergeCell ref="J50:J51"/>
    <mergeCell ref="D58:J58"/>
    <mergeCell ref="D52:J52"/>
    <mergeCell ref="J62:J65"/>
    <mergeCell ref="C66:J66"/>
    <mergeCell ref="A44:A77"/>
    <mergeCell ref="K44:K77"/>
    <mergeCell ref="B52:B53"/>
    <mergeCell ref="C52:C53"/>
    <mergeCell ref="C54:J54"/>
    <mergeCell ref="C55:J55"/>
    <mergeCell ref="J56:J57"/>
    <mergeCell ref="C71:J71"/>
    <mergeCell ref="C72:J72"/>
    <mergeCell ref="C75:J75"/>
    <mergeCell ref="A30:A31"/>
    <mergeCell ref="C25:J25"/>
    <mergeCell ref="C26:J26"/>
    <mergeCell ref="C58:C59"/>
    <mergeCell ref="C60:J60"/>
    <mergeCell ref="C61:J61"/>
    <mergeCell ref="C44:J44"/>
    <mergeCell ref="C45:J45"/>
    <mergeCell ref="J46:J47"/>
    <mergeCell ref="C48:J48"/>
    <mergeCell ref="J17:J18"/>
    <mergeCell ref="C79:G79"/>
    <mergeCell ref="A90:K90"/>
    <mergeCell ref="C37:J37"/>
    <mergeCell ref="C38:J38"/>
    <mergeCell ref="J39:J40"/>
    <mergeCell ref="J34:J36"/>
    <mergeCell ref="K10:K18"/>
    <mergeCell ref="D30:K30"/>
    <mergeCell ref="K21:K29"/>
    <mergeCell ref="A42:A43"/>
    <mergeCell ref="B42:B43"/>
    <mergeCell ref="C42:C43"/>
    <mergeCell ref="D42:K42"/>
    <mergeCell ref="C21:J21"/>
    <mergeCell ref="C22:J22"/>
    <mergeCell ref="J23:J24"/>
    <mergeCell ref="J27:J29"/>
    <mergeCell ref="A32:A40"/>
    <mergeCell ref="A41:K41"/>
    <mergeCell ref="A19:A20"/>
    <mergeCell ref="B19:B20"/>
    <mergeCell ref="C19:C20"/>
    <mergeCell ref="D19:K19"/>
    <mergeCell ref="C32:J32"/>
    <mergeCell ref="C33:J33"/>
    <mergeCell ref="A21:A29"/>
    <mergeCell ref="K32:K40"/>
    <mergeCell ref="B30:B31"/>
    <mergeCell ref="C30:C31"/>
    <mergeCell ref="C16:J16"/>
    <mergeCell ref="A8:A9"/>
    <mergeCell ref="B8:B9"/>
    <mergeCell ref="C8:C9"/>
    <mergeCell ref="D8:K8"/>
    <mergeCell ref="C10:J10"/>
    <mergeCell ref="C11:J11"/>
    <mergeCell ref="J12:J14"/>
    <mergeCell ref="C15:J15"/>
    <mergeCell ref="A10:A18"/>
    <mergeCell ref="B4:C4"/>
    <mergeCell ref="D4:H4"/>
    <mergeCell ref="B5:C5"/>
    <mergeCell ref="D5:H5"/>
    <mergeCell ref="H6:K6"/>
    <mergeCell ref="A7:K7"/>
    <mergeCell ref="B1:C1"/>
    <mergeCell ref="D1:H1"/>
    <mergeCell ref="B2:C2"/>
    <mergeCell ref="D2:H2"/>
    <mergeCell ref="B3:C3"/>
    <mergeCell ref="D3:H3"/>
  </mergeCells>
  <printOptions/>
  <pageMargins left="1.36" right="0.3" top="0.7480314960629921" bottom="0.7480314960629921" header="0.31496062992125984" footer="0.31496062992125984"/>
  <pageSetup horizontalDpi="600" verticalDpi="600" orientation="landscape" paperSize="9" scale="41" r:id="rId3"/>
  <rowBreaks count="1" manualBreakCount="1">
    <brk id="24" max="11" man="1"/>
  </rowBreaks>
  <legacyDrawing r:id="rId2"/>
</worksheet>
</file>

<file path=xl/worksheets/sheet2.xml><?xml version="1.0" encoding="utf-8"?>
<worksheet xmlns="http://schemas.openxmlformats.org/spreadsheetml/2006/main" xmlns:r="http://schemas.openxmlformats.org/officeDocument/2006/relationships">
  <dimension ref="A1:M94"/>
  <sheetViews>
    <sheetView showGridLines="0" tabSelected="1" view="pageBreakPreview" zoomScaleSheetLayoutView="100" workbookViewId="0" topLeftCell="A27">
      <selection activeCell="C25" sqref="C25:J25"/>
    </sheetView>
  </sheetViews>
  <sheetFormatPr defaultColWidth="11.421875" defaultRowHeight="15"/>
  <cols>
    <col min="1" max="1" width="8.00390625" style="5" customWidth="1"/>
    <col min="2" max="2" width="18.28125" style="5" customWidth="1"/>
    <col min="3" max="3" width="49.28125" style="38" customWidth="1"/>
    <col min="4" max="4" width="12.421875" style="28" customWidth="1"/>
    <col min="5" max="5" width="15.8515625" style="92" customWidth="1"/>
    <col min="6" max="6" width="6.00390625" style="29" customWidth="1"/>
    <col min="7" max="7" width="6.8515625" style="5" customWidth="1"/>
    <col min="8" max="8" width="60.8515625" style="38" customWidth="1"/>
    <col min="9" max="9" width="7.28125" style="5" customWidth="1"/>
    <col min="10" max="10" width="11.57421875" style="5" customWidth="1"/>
    <col min="11" max="11" width="8.57421875" style="5" customWidth="1"/>
    <col min="12" max="12" width="25.00390625" style="5" customWidth="1"/>
    <col min="13" max="16384" width="11.421875" style="5" customWidth="1"/>
  </cols>
  <sheetData>
    <row r="1" spans="1:11" ht="15" customHeight="1">
      <c r="A1" s="13"/>
      <c r="B1" s="136" t="s">
        <v>14</v>
      </c>
      <c r="C1" s="137"/>
      <c r="D1" s="138" t="s">
        <v>30</v>
      </c>
      <c r="E1" s="138"/>
      <c r="F1" s="138"/>
      <c r="G1" s="138"/>
      <c r="H1" s="138"/>
      <c r="I1" s="14"/>
      <c r="J1" s="14"/>
      <c r="K1" s="15"/>
    </row>
    <row r="2" spans="1:11" ht="15">
      <c r="A2" s="16"/>
      <c r="B2" s="139" t="s">
        <v>16</v>
      </c>
      <c r="C2" s="140"/>
      <c r="D2" s="141">
        <v>2020</v>
      </c>
      <c r="E2" s="141"/>
      <c r="F2" s="141"/>
      <c r="G2" s="141"/>
      <c r="H2" s="141"/>
      <c r="I2" s="9"/>
      <c r="J2" s="9"/>
      <c r="K2" s="17"/>
    </row>
    <row r="3" spans="1:11" ht="15" customHeight="1">
      <c r="A3" s="16"/>
      <c r="B3" s="139" t="s">
        <v>25</v>
      </c>
      <c r="C3" s="140"/>
      <c r="D3" s="205">
        <v>44341</v>
      </c>
      <c r="E3" s="141"/>
      <c r="F3" s="141"/>
      <c r="G3" s="141"/>
      <c r="H3" s="141"/>
      <c r="I3" s="9"/>
      <c r="J3" s="9"/>
      <c r="K3" s="17"/>
    </row>
    <row r="4" spans="1:11" ht="15" customHeight="1">
      <c r="A4" s="16"/>
      <c r="B4" s="139" t="s">
        <v>28</v>
      </c>
      <c r="C4" s="140"/>
      <c r="D4" s="206" t="s">
        <v>154</v>
      </c>
      <c r="E4" s="206"/>
      <c r="F4" s="206"/>
      <c r="G4" s="206"/>
      <c r="H4" s="206"/>
      <c r="I4" s="9"/>
      <c r="J4" s="9"/>
      <c r="K4" s="17"/>
    </row>
    <row r="5" spans="1:11" ht="15" customHeight="1">
      <c r="A5" s="16"/>
      <c r="B5" s="139" t="s">
        <v>17</v>
      </c>
      <c r="C5" s="140"/>
      <c r="D5" s="205">
        <v>44089</v>
      </c>
      <c r="E5" s="141"/>
      <c r="F5" s="141"/>
      <c r="G5" s="141"/>
      <c r="H5" s="144"/>
      <c r="I5" s="9"/>
      <c r="J5" s="9"/>
      <c r="K5" s="17"/>
    </row>
    <row r="6" spans="1:11" ht="15">
      <c r="A6" s="16"/>
      <c r="B6" s="9"/>
      <c r="C6" s="97"/>
      <c r="D6" s="23"/>
      <c r="E6" s="90"/>
      <c r="F6" s="10"/>
      <c r="G6" s="9"/>
      <c r="H6" s="207" t="s">
        <v>32</v>
      </c>
      <c r="I6" s="207"/>
      <c r="J6" s="207"/>
      <c r="K6" s="207"/>
    </row>
    <row r="7" spans="1:11" ht="15" customHeight="1">
      <c r="A7" s="146" t="s">
        <v>155</v>
      </c>
      <c r="B7" s="146"/>
      <c r="C7" s="146"/>
      <c r="D7" s="146"/>
      <c r="E7" s="146"/>
      <c r="F7" s="146"/>
      <c r="G7" s="146"/>
      <c r="H7" s="146"/>
      <c r="I7" s="146"/>
      <c r="J7" s="146"/>
      <c r="K7" s="146"/>
    </row>
    <row r="8" spans="1:11" ht="15" customHeight="1">
      <c r="A8" s="152" t="s">
        <v>24</v>
      </c>
      <c r="B8" s="154" t="s">
        <v>21</v>
      </c>
      <c r="C8" s="154" t="s">
        <v>8</v>
      </c>
      <c r="D8" s="148" t="s">
        <v>9</v>
      </c>
      <c r="E8" s="148"/>
      <c r="F8" s="148"/>
      <c r="G8" s="148"/>
      <c r="H8" s="148"/>
      <c r="I8" s="148"/>
      <c r="J8" s="148"/>
      <c r="K8" s="155"/>
    </row>
    <row r="9" spans="1:11" ht="120">
      <c r="A9" s="153"/>
      <c r="B9" s="148"/>
      <c r="C9" s="148"/>
      <c r="D9" s="114" t="s">
        <v>3</v>
      </c>
      <c r="E9" s="114" t="s">
        <v>22</v>
      </c>
      <c r="F9" s="35" t="s">
        <v>23</v>
      </c>
      <c r="G9" s="114" t="s">
        <v>6</v>
      </c>
      <c r="H9" s="36" t="s">
        <v>18</v>
      </c>
      <c r="I9" s="114" t="s">
        <v>7</v>
      </c>
      <c r="J9" s="114" t="s">
        <v>4</v>
      </c>
      <c r="K9" s="37" t="s">
        <v>26</v>
      </c>
    </row>
    <row r="10" spans="1:11" ht="91.5" customHeight="1">
      <c r="A10" s="142">
        <v>0.2</v>
      </c>
      <c r="B10" s="18" t="s">
        <v>43</v>
      </c>
      <c r="C10" s="156" t="s">
        <v>35</v>
      </c>
      <c r="D10" s="156"/>
      <c r="E10" s="156"/>
      <c r="F10" s="156"/>
      <c r="G10" s="156"/>
      <c r="H10" s="156"/>
      <c r="I10" s="156"/>
      <c r="J10" s="156"/>
      <c r="K10" s="171">
        <f>((J12+J17)/2)*0.2</f>
        <v>0.10300000000000001</v>
      </c>
    </row>
    <row r="11" spans="1:12" ht="49.5" customHeight="1">
      <c r="A11" s="143"/>
      <c r="B11" s="114" t="s">
        <v>45</v>
      </c>
      <c r="C11" s="157" t="s">
        <v>62</v>
      </c>
      <c r="D11" s="157"/>
      <c r="E11" s="157"/>
      <c r="F11" s="157"/>
      <c r="G11" s="157"/>
      <c r="H11" s="157"/>
      <c r="I11" s="157"/>
      <c r="J11" s="157"/>
      <c r="K11" s="172"/>
      <c r="L11" s="25"/>
    </row>
    <row r="12" spans="1:11" ht="181.5" customHeight="1">
      <c r="A12" s="143"/>
      <c r="B12" s="66" t="s">
        <v>0</v>
      </c>
      <c r="C12" s="124" t="s">
        <v>152</v>
      </c>
      <c r="D12" s="4">
        <v>44620</v>
      </c>
      <c r="E12" s="67" t="s">
        <v>153</v>
      </c>
      <c r="F12" s="76">
        <v>3</v>
      </c>
      <c r="G12" s="75">
        <v>0.25</v>
      </c>
      <c r="H12" s="124" t="s">
        <v>162</v>
      </c>
      <c r="I12" s="75">
        <v>0.08</v>
      </c>
      <c r="J12" s="158">
        <f>(I12+I13+I14)</f>
        <v>0.33</v>
      </c>
      <c r="K12" s="172"/>
    </row>
    <row r="13" spans="1:11" ht="123.75" customHeight="1">
      <c r="A13" s="143"/>
      <c r="B13" s="66" t="s">
        <v>31</v>
      </c>
      <c r="C13" s="124" t="s">
        <v>156</v>
      </c>
      <c r="D13" s="4">
        <v>44438</v>
      </c>
      <c r="E13" s="67" t="s">
        <v>61</v>
      </c>
      <c r="F13" s="76">
        <v>1</v>
      </c>
      <c r="G13" s="75">
        <v>0.25</v>
      </c>
      <c r="H13" s="124" t="s">
        <v>169</v>
      </c>
      <c r="I13" s="75">
        <v>0.25</v>
      </c>
      <c r="J13" s="158"/>
      <c r="K13" s="172"/>
    </row>
    <row r="14" spans="1:11" ht="69" customHeight="1">
      <c r="A14" s="143"/>
      <c r="B14" s="66" t="s">
        <v>2</v>
      </c>
      <c r="C14" s="108" t="s">
        <v>148</v>
      </c>
      <c r="D14" s="33">
        <v>44620</v>
      </c>
      <c r="E14" s="109" t="s">
        <v>149</v>
      </c>
      <c r="F14" s="82">
        <v>1</v>
      </c>
      <c r="G14" s="83">
        <v>0.5</v>
      </c>
      <c r="H14" s="75" t="s">
        <v>163</v>
      </c>
      <c r="I14" s="75">
        <v>0</v>
      </c>
      <c r="J14" s="158"/>
      <c r="K14" s="172"/>
    </row>
    <row r="15" spans="1:11" s="6" customFormat="1" ht="83.25" customHeight="1">
      <c r="A15" s="143"/>
      <c r="B15" s="18" t="s">
        <v>44</v>
      </c>
      <c r="C15" s="159" t="s">
        <v>36</v>
      </c>
      <c r="D15" s="160"/>
      <c r="E15" s="160"/>
      <c r="F15" s="160"/>
      <c r="G15" s="160"/>
      <c r="H15" s="160"/>
      <c r="I15" s="160"/>
      <c r="J15" s="161"/>
      <c r="K15" s="172"/>
    </row>
    <row r="16" spans="1:11" ht="49.5" customHeight="1">
      <c r="A16" s="143"/>
      <c r="B16" s="114" t="s">
        <v>45</v>
      </c>
      <c r="C16" s="149" t="s">
        <v>48</v>
      </c>
      <c r="D16" s="150"/>
      <c r="E16" s="150"/>
      <c r="F16" s="150"/>
      <c r="G16" s="150"/>
      <c r="H16" s="150"/>
      <c r="I16" s="150"/>
      <c r="J16" s="151"/>
      <c r="K16" s="172"/>
    </row>
    <row r="17" spans="1:11" ht="76.5" customHeight="1">
      <c r="A17" s="143"/>
      <c r="B17" s="66" t="s">
        <v>0</v>
      </c>
      <c r="C17" s="26" t="s">
        <v>63</v>
      </c>
      <c r="D17" s="125">
        <v>44362</v>
      </c>
      <c r="E17" s="68" t="s">
        <v>49</v>
      </c>
      <c r="F17" s="76">
        <v>1</v>
      </c>
      <c r="G17" s="75">
        <v>0.4</v>
      </c>
      <c r="H17" s="132" t="s">
        <v>164</v>
      </c>
      <c r="I17" s="75">
        <v>0.4</v>
      </c>
      <c r="J17" s="183">
        <f>(I17+I18)</f>
        <v>0.7</v>
      </c>
      <c r="K17" s="172"/>
    </row>
    <row r="18" spans="1:11" ht="171.75" customHeight="1">
      <c r="A18" s="143"/>
      <c r="B18" s="66" t="s">
        <v>31</v>
      </c>
      <c r="C18" s="126" t="s">
        <v>50</v>
      </c>
      <c r="D18" s="125">
        <v>44530</v>
      </c>
      <c r="E18" s="68" t="s">
        <v>51</v>
      </c>
      <c r="F18" s="76">
        <v>2</v>
      </c>
      <c r="G18" s="75">
        <v>0.6</v>
      </c>
      <c r="H18" s="124" t="s">
        <v>165</v>
      </c>
      <c r="I18" s="75">
        <v>0.3</v>
      </c>
      <c r="J18" s="184"/>
      <c r="K18" s="172"/>
    </row>
    <row r="19" spans="1:11" ht="15" customHeight="1">
      <c r="A19" s="152" t="s">
        <v>24</v>
      </c>
      <c r="B19" s="147" t="s">
        <v>79</v>
      </c>
      <c r="C19" s="147" t="s">
        <v>8</v>
      </c>
      <c r="D19" s="163" t="s">
        <v>9</v>
      </c>
      <c r="E19" s="163"/>
      <c r="F19" s="163"/>
      <c r="G19" s="163"/>
      <c r="H19" s="163"/>
      <c r="I19" s="163"/>
      <c r="J19" s="163"/>
      <c r="K19" s="164"/>
    </row>
    <row r="20" spans="1:11" ht="57" customHeight="1">
      <c r="A20" s="153"/>
      <c r="B20" s="148"/>
      <c r="C20" s="148"/>
      <c r="D20" s="114" t="s">
        <v>3</v>
      </c>
      <c r="E20" s="114" t="s">
        <v>22</v>
      </c>
      <c r="F20" s="35" t="s">
        <v>23</v>
      </c>
      <c r="G20" s="114" t="s">
        <v>6</v>
      </c>
      <c r="H20" s="36" t="s">
        <v>18</v>
      </c>
      <c r="I20" s="114" t="s">
        <v>7</v>
      </c>
      <c r="J20" s="114" t="s">
        <v>4</v>
      </c>
      <c r="K20" s="37" t="s">
        <v>26</v>
      </c>
    </row>
    <row r="21" spans="1:11" ht="258" customHeight="1">
      <c r="A21" s="142">
        <v>0.23</v>
      </c>
      <c r="B21" s="114" t="s">
        <v>46</v>
      </c>
      <c r="C21" s="174" t="s">
        <v>37</v>
      </c>
      <c r="D21" s="175"/>
      <c r="E21" s="175"/>
      <c r="F21" s="175"/>
      <c r="G21" s="175"/>
      <c r="H21" s="175"/>
      <c r="I21" s="175"/>
      <c r="J21" s="176"/>
      <c r="K21" s="171">
        <f>((J23+J27)/2)*0.23</f>
        <v>0.18975</v>
      </c>
    </row>
    <row r="22" spans="1:11" ht="49.5" customHeight="1">
      <c r="A22" s="143"/>
      <c r="B22" s="114" t="s">
        <v>45</v>
      </c>
      <c r="C22" s="165" t="s">
        <v>66</v>
      </c>
      <c r="D22" s="166"/>
      <c r="E22" s="166"/>
      <c r="F22" s="166"/>
      <c r="G22" s="166"/>
      <c r="H22" s="166"/>
      <c r="I22" s="166"/>
      <c r="J22" s="166"/>
      <c r="K22" s="172"/>
    </row>
    <row r="23" spans="1:11" ht="128.25" customHeight="1">
      <c r="A23" s="143"/>
      <c r="B23" s="66" t="s">
        <v>0</v>
      </c>
      <c r="C23" s="26" t="s">
        <v>64</v>
      </c>
      <c r="D23" s="4">
        <v>44377</v>
      </c>
      <c r="E23" s="68" t="s">
        <v>65</v>
      </c>
      <c r="F23" s="77">
        <v>1</v>
      </c>
      <c r="G23" s="122">
        <v>0.3</v>
      </c>
      <c r="H23" s="129" t="s">
        <v>170</v>
      </c>
      <c r="I23" s="130">
        <v>0.3</v>
      </c>
      <c r="J23" s="177">
        <f>(I23+I24)</f>
        <v>0.6499999999999999</v>
      </c>
      <c r="K23" s="172"/>
    </row>
    <row r="24" spans="1:11" ht="308.25" customHeight="1">
      <c r="A24" s="143"/>
      <c r="B24" s="66" t="s">
        <v>1</v>
      </c>
      <c r="C24" s="26" t="s">
        <v>67</v>
      </c>
      <c r="D24" s="4">
        <v>44530</v>
      </c>
      <c r="E24" s="68" t="s">
        <v>68</v>
      </c>
      <c r="F24" s="76">
        <v>2</v>
      </c>
      <c r="G24" s="122">
        <v>0.7</v>
      </c>
      <c r="H24" s="131" t="s">
        <v>171</v>
      </c>
      <c r="I24" s="130">
        <v>0.35</v>
      </c>
      <c r="J24" s="178"/>
      <c r="K24" s="172"/>
    </row>
    <row r="25" spans="1:11" ht="143.25" customHeight="1">
      <c r="A25" s="143"/>
      <c r="B25" s="114" t="s">
        <v>47</v>
      </c>
      <c r="C25" s="165" t="s">
        <v>38</v>
      </c>
      <c r="D25" s="160"/>
      <c r="E25" s="160"/>
      <c r="F25" s="160"/>
      <c r="G25" s="160"/>
      <c r="H25" s="160"/>
      <c r="I25" s="160"/>
      <c r="J25" s="161"/>
      <c r="K25" s="172"/>
    </row>
    <row r="26" spans="1:11" ht="49.5" customHeight="1">
      <c r="A26" s="143"/>
      <c r="B26" s="114" t="s">
        <v>45</v>
      </c>
      <c r="C26" s="165" t="s">
        <v>69</v>
      </c>
      <c r="D26" s="166"/>
      <c r="E26" s="166"/>
      <c r="F26" s="166"/>
      <c r="G26" s="166"/>
      <c r="H26" s="166"/>
      <c r="I26" s="166"/>
      <c r="J26" s="166"/>
      <c r="K26" s="172"/>
    </row>
    <row r="27" spans="1:11" ht="144.75" customHeight="1">
      <c r="A27" s="143"/>
      <c r="B27" s="66" t="s">
        <v>0</v>
      </c>
      <c r="C27" s="127" t="s">
        <v>150</v>
      </c>
      <c r="D27" s="4">
        <v>44377</v>
      </c>
      <c r="E27" s="68" t="s">
        <v>59</v>
      </c>
      <c r="F27" s="76">
        <v>1</v>
      </c>
      <c r="G27" s="122">
        <v>0.2</v>
      </c>
      <c r="H27" s="131" t="s">
        <v>172</v>
      </c>
      <c r="I27" s="130">
        <v>0.2</v>
      </c>
      <c r="J27" s="208">
        <f>(I27+I28+I29)</f>
        <v>1</v>
      </c>
      <c r="K27" s="172"/>
    </row>
    <row r="28" spans="1:11" ht="105.75" customHeight="1">
      <c r="A28" s="143"/>
      <c r="B28" s="66" t="s">
        <v>1</v>
      </c>
      <c r="C28" s="26" t="s">
        <v>60</v>
      </c>
      <c r="D28" s="4">
        <v>44438</v>
      </c>
      <c r="E28" s="68" t="s">
        <v>58</v>
      </c>
      <c r="F28" s="76">
        <v>1</v>
      </c>
      <c r="G28" s="122">
        <v>0.2</v>
      </c>
      <c r="H28" s="131" t="s">
        <v>173</v>
      </c>
      <c r="I28" s="130">
        <v>0.2</v>
      </c>
      <c r="J28" s="209"/>
      <c r="K28" s="172"/>
    </row>
    <row r="29" spans="1:11" ht="121.5" customHeight="1">
      <c r="A29" s="143"/>
      <c r="B29" s="66" t="s">
        <v>2</v>
      </c>
      <c r="C29" s="26" t="s">
        <v>70</v>
      </c>
      <c r="D29" s="4">
        <v>44530</v>
      </c>
      <c r="E29" s="67" t="s">
        <v>71</v>
      </c>
      <c r="F29" s="76">
        <v>1</v>
      </c>
      <c r="G29" s="122">
        <v>0.6</v>
      </c>
      <c r="H29" s="131" t="s">
        <v>174</v>
      </c>
      <c r="I29" s="130">
        <v>0.6</v>
      </c>
      <c r="J29" s="209"/>
      <c r="K29" s="172"/>
    </row>
    <row r="30" spans="1:11" ht="14.25" customHeight="1">
      <c r="A30" s="152" t="s">
        <v>24</v>
      </c>
      <c r="B30" s="147" t="s">
        <v>29</v>
      </c>
      <c r="C30" s="147" t="s">
        <v>8</v>
      </c>
      <c r="D30" s="163" t="s">
        <v>9</v>
      </c>
      <c r="E30" s="163"/>
      <c r="F30" s="163"/>
      <c r="G30" s="163"/>
      <c r="H30" s="163"/>
      <c r="I30" s="163"/>
      <c r="J30" s="163"/>
      <c r="K30" s="164"/>
    </row>
    <row r="31" spans="1:11" ht="57" customHeight="1">
      <c r="A31" s="153"/>
      <c r="B31" s="148"/>
      <c r="C31" s="148"/>
      <c r="D31" s="114" t="s">
        <v>3</v>
      </c>
      <c r="E31" s="114" t="s">
        <v>22</v>
      </c>
      <c r="F31" s="35" t="s">
        <v>23</v>
      </c>
      <c r="G31" s="114" t="s">
        <v>6</v>
      </c>
      <c r="H31" s="36" t="s">
        <v>18</v>
      </c>
      <c r="I31" s="114" t="s">
        <v>7</v>
      </c>
      <c r="J31" s="114" t="s">
        <v>4</v>
      </c>
      <c r="K31" s="37" t="s">
        <v>26</v>
      </c>
    </row>
    <row r="32" spans="1:11" ht="69" customHeight="1">
      <c r="A32" s="177">
        <v>0.23</v>
      </c>
      <c r="B32" s="114" t="s">
        <v>42</v>
      </c>
      <c r="C32" s="165" t="s">
        <v>41</v>
      </c>
      <c r="D32" s="160"/>
      <c r="E32" s="160"/>
      <c r="F32" s="160"/>
      <c r="G32" s="160"/>
      <c r="H32" s="160"/>
      <c r="I32" s="160"/>
      <c r="J32" s="161"/>
      <c r="K32" s="168">
        <f>((J34+J39)/2)*0.23</f>
        <v>0.10350000000000001</v>
      </c>
    </row>
    <row r="33" spans="1:11" ht="49.5" customHeight="1">
      <c r="A33" s="181"/>
      <c r="B33" s="114" t="s">
        <v>45</v>
      </c>
      <c r="C33" s="165" t="s">
        <v>54</v>
      </c>
      <c r="D33" s="166"/>
      <c r="E33" s="166"/>
      <c r="F33" s="166"/>
      <c r="G33" s="166"/>
      <c r="H33" s="166"/>
      <c r="I33" s="166"/>
      <c r="J33" s="167"/>
      <c r="K33" s="169"/>
    </row>
    <row r="34" spans="1:11" ht="182.25" customHeight="1">
      <c r="A34" s="181"/>
      <c r="B34" s="66" t="s">
        <v>0</v>
      </c>
      <c r="C34" s="115" t="s">
        <v>55</v>
      </c>
      <c r="D34" s="33">
        <v>44377</v>
      </c>
      <c r="E34" s="87" t="s">
        <v>56</v>
      </c>
      <c r="F34" s="77">
        <v>1</v>
      </c>
      <c r="G34" s="116">
        <v>0.2</v>
      </c>
      <c r="H34" s="121" t="s">
        <v>161</v>
      </c>
      <c r="I34" s="75">
        <v>0.2</v>
      </c>
      <c r="J34" s="158">
        <f>(I34+I35+I36)</f>
        <v>0.4</v>
      </c>
      <c r="K34" s="169"/>
    </row>
    <row r="35" spans="1:11" ht="165" customHeight="1">
      <c r="A35" s="181"/>
      <c r="B35" s="66" t="s">
        <v>31</v>
      </c>
      <c r="C35" s="45" t="s">
        <v>57</v>
      </c>
      <c r="D35" s="33">
        <v>44438</v>
      </c>
      <c r="E35" s="88" t="s">
        <v>58</v>
      </c>
      <c r="F35" s="79">
        <v>1</v>
      </c>
      <c r="G35" s="119">
        <v>0.2</v>
      </c>
      <c r="H35" s="121" t="s">
        <v>157</v>
      </c>
      <c r="I35" s="75">
        <v>0.2</v>
      </c>
      <c r="J35" s="183"/>
      <c r="K35" s="169"/>
    </row>
    <row r="36" spans="1:11" ht="133.5" customHeight="1">
      <c r="A36" s="181"/>
      <c r="B36" s="66" t="s">
        <v>2</v>
      </c>
      <c r="C36" s="46" t="s">
        <v>72</v>
      </c>
      <c r="D36" s="33">
        <v>44530</v>
      </c>
      <c r="E36" s="87" t="s">
        <v>73</v>
      </c>
      <c r="F36" s="79">
        <v>1</v>
      </c>
      <c r="G36" s="112">
        <v>0.6</v>
      </c>
      <c r="H36" s="121" t="s">
        <v>158</v>
      </c>
      <c r="I36" s="111">
        <v>0</v>
      </c>
      <c r="J36" s="183"/>
      <c r="K36" s="169"/>
    </row>
    <row r="37" spans="1:11" ht="141.75" customHeight="1">
      <c r="A37" s="181"/>
      <c r="B37" s="114" t="s">
        <v>39</v>
      </c>
      <c r="C37" s="165" t="s">
        <v>40</v>
      </c>
      <c r="D37" s="160"/>
      <c r="E37" s="160"/>
      <c r="F37" s="160"/>
      <c r="G37" s="160"/>
      <c r="H37" s="160"/>
      <c r="I37" s="160"/>
      <c r="J37" s="161"/>
      <c r="K37" s="169"/>
    </row>
    <row r="38" spans="1:11" ht="49.5" customHeight="1">
      <c r="A38" s="181"/>
      <c r="B38" s="114" t="s">
        <v>45</v>
      </c>
      <c r="C38" s="165" t="s">
        <v>74</v>
      </c>
      <c r="D38" s="166"/>
      <c r="E38" s="166"/>
      <c r="F38" s="166"/>
      <c r="G38" s="166"/>
      <c r="H38" s="166"/>
      <c r="I38" s="166"/>
      <c r="J38" s="167"/>
      <c r="K38" s="169"/>
    </row>
    <row r="39" spans="1:11" s="38" customFormat="1" ht="195" customHeight="1">
      <c r="A39" s="181"/>
      <c r="B39" s="66" t="s">
        <v>0</v>
      </c>
      <c r="C39" s="45" t="s">
        <v>151</v>
      </c>
      <c r="D39" s="44">
        <v>44620</v>
      </c>
      <c r="E39" s="47" t="s">
        <v>52</v>
      </c>
      <c r="F39" s="77">
        <v>2</v>
      </c>
      <c r="G39" s="81">
        <v>0.4</v>
      </c>
      <c r="H39" s="45" t="s">
        <v>159</v>
      </c>
      <c r="I39" s="117">
        <v>0.2</v>
      </c>
      <c r="J39" s="187">
        <f>(I39+I40)</f>
        <v>0.5</v>
      </c>
      <c r="K39" s="169"/>
    </row>
    <row r="40" spans="1:11" s="38" customFormat="1" ht="409.5" customHeight="1">
      <c r="A40" s="182"/>
      <c r="B40" s="66" t="s">
        <v>31</v>
      </c>
      <c r="C40" s="45" t="s">
        <v>146</v>
      </c>
      <c r="D40" s="44">
        <v>44620</v>
      </c>
      <c r="E40" s="118" t="s">
        <v>53</v>
      </c>
      <c r="F40" s="77">
        <v>2</v>
      </c>
      <c r="G40" s="116">
        <v>0.6</v>
      </c>
      <c r="H40" s="45" t="s">
        <v>160</v>
      </c>
      <c r="I40" s="117">
        <v>0.3</v>
      </c>
      <c r="J40" s="188"/>
      <c r="K40" s="170"/>
    </row>
    <row r="41" spans="1:11" s="38" customFormat="1" ht="23.25">
      <c r="A41" s="162" t="s">
        <v>145</v>
      </c>
      <c r="B41" s="162"/>
      <c r="C41" s="162"/>
      <c r="D41" s="162"/>
      <c r="E41" s="162"/>
      <c r="F41" s="162"/>
      <c r="G41" s="162"/>
      <c r="H41" s="162"/>
      <c r="I41" s="162"/>
      <c r="J41" s="162"/>
      <c r="K41" s="162"/>
    </row>
    <row r="42" spans="1:11" ht="24.75" customHeight="1">
      <c r="A42" s="173" t="s">
        <v>24</v>
      </c>
      <c r="B42" s="163" t="s">
        <v>21</v>
      </c>
      <c r="C42" s="163" t="s">
        <v>8</v>
      </c>
      <c r="D42" s="163" t="s">
        <v>9</v>
      </c>
      <c r="E42" s="163"/>
      <c r="F42" s="163"/>
      <c r="G42" s="163"/>
      <c r="H42" s="163"/>
      <c r="I42" s="163"/>
      <c r="J42" s="163"/>
      <c r="K42" s="163"/>
    </row>
    <row r="43" spans="1:11" ht="58.5" customHeight="1">
      <c r="A43" s="173"/>
      <c r="B43" s="163"/>
      <c r="C43" s="163"/>
      <c r="D43" s="114" t="s">
        <v>3</v>
      </c>
      <c r="E43" s="114" t="s">
        <v>22</v>
      </c>
      <c r="F43" s="35" t="s">
        <v>23</v>
      </c>
      <c r="G43" s="114" t="s">
        <v>6</v>
      </c>
      <c r="H43" s="114" t="s">
        <v>18</v>
      </c>
      <c r="I43" s="114" t="s">
        <v>7</v>
      </c>
      <c r="J43" s="114" t="s">
        <v>4</v>
      </c>
      <c r="K43" s="114" t="s">
        <v>26</v>
      </c>
    </row>
    <row r="44" spans="1:11" ht="113.25" customHeight="1">
      <c r="A44" s="194">
        <v>0.34</v>
      </c>
      <c r="B44" s="114" t="s">
        <v>43</v>
      </c>
      <c r="C44" s="165" t="s">
        <v>132</v>
      </c>
      <c r="D44" s="160"/>
      <c r="E44" s="160"/>
      <c r="F44" s="160"/>
      <c r="G44" s="160"/>
      <c r="H44" s="160"/>
      <c r="I44" s="160"/>
      <c r="J44" s="161"/>
      <c r="K44" s="168">
        <f>((J46+J50+J56+J62+J68+J73+J76)/7)*0.34</f>
        <v>0.31814285714285717</v>
      </c>
    </row>
    <row r="45" spans="1:11" ht="49.5" customHeight="1">
      <c r="A45" s="195"/>
      <c r="B45" s="114" t="s">
        <v>45</v>
      </c>
      <c r="C45" s="193" t="s">
        <v>80</v>
      </c>
      <c r="D45" s="193"/>
      <c r="E45" s="193"/>
      <c r="F45" s="193"/>
      <c r="G45" s="193"/>
      <c r="H45" s="193"/>
      <c r="I45" s="193"/>
      <c r="J45" s="193"/>
      <c r="K45" s="169"/>
    </row>
    <row r="46" spans="1:11" ht="80.25" customHeight="1">
      <c r="A46" s="195"/>
      <c r="B46" s="66" t="s">
        <v>0</v>
      </c>
      <c r="C46" s="94" t="s">
        <v>81</v>
      </c>
      <c r="D46" s="68" t="s">
        <v>82</v>
      </c>
      <c r="E46" s="68" t="s">
        <v>133</v>
      </c>
      <c r="F46" s="56">
        <v>1</v>
      </c>
      <c r="G46" s="75">
        <v>0.5</v>
      </c>
      <c r="H46" s="68" t="s">
        <v>166</v>
      </c>
      <c r="I46" s="75">
        <v>0.5</v>
      </c>
      <c r="J46" s="210">
        <f>(I46+I47)</f>
        <v>1</v>
      </c>
      <c r="K46" s="169"/>
    </row>
    <row r="47" spans="1:11" ht="175.5" customHeight="1">
      <c r="A47" s="195"/>
      <c r="B47" s="66" t="s">
        <v>31</v>
      </c>
      <c r="C47" s="94" t="s">
        <v>84</v>
      </c>
      <c r="D47" s="128" t="s">
        <v>85</v>
      </c>
      <c r="E47" s="68" t="s">
        <v>134</v>
      </c>
      <c r="F47" s="56">
        <v>1</v>
      </c>
      <c r="G47" s="75">
        <v>0.5</v>
      </c>
      <c r="H47" s="94" t="s">
        <v>167</v>
      </c>
      <c r="I47" s="75">
        <v>0.5</v>
      </c>
      <c r="J47" s="211"/>
      <c r="K47" s="169"/>
    </row>
    <row r="48" spans="1:11" ht="46.5" customHeight="1">
      <c r="A48" s="195"/>
      <c r="B48" s="114" t="s">
        <v>87</v>
      </c>
      <c r="C48" s="149" t="s">
        <v>88</v>
      </c>
      <c r="D48" s="150"/>
      <c r="E48" s="150"/>
      <c r="F48" s="150"/>
      <c r="G48" s="150"/>
      <c r="H48" s="150"/>
      <c r="I48" s="150"/>
      <c r="J48" s="151"/>
      <c r="K48" s="169"/>
    </row>
    <row r="49" spans="1:11" ht="55.5" customHeight="1">
      <c r="A49" s="195"/>
      <c r="B49" s="114" t="s">
        <v>86</v>
      </c>
      <c r="C49" s="165" t="s">
        <v>89</v>
      </c>
      <c r="D49" s="160"/>
      <c r="E49" s="160"/>
      <c r="F49" s="160"/>
      <c r="G49" s="160"/>
      <c r="H49" s="160"/>
      <c r="I49" s="160"/>
      <c r="J49" s="161"/>
      <c r="K49" s="169"/>
    </row>
    <row r="50" spans="1:11" s="38" customFormat="1" ht="87.75" customHeight="1">
      <c r="A50" s="195"/>
      <c r="B50" s="66" t="s">
        <v>0</v>
      </c>
      <c r="C50" s="94" t="s">
        <v>135</v>
      </c>
      <c r="D50" s="72">
        <v>44226</v>
      </c>
      <c r="E50" s="68" t="s">
        <v>90</v>
      </c>
      <c r="F50" s="76">
        <v>1</v>
      </c>
      <c r="G50" s="75">
        <v>0.5</v>
      </c>
      <c r="H50" s="68" t="s">
        <v>166</v>
      </c>
      <c r="I50" s="69">
        <v>0.5</v>
      </c>
      <c r="J50" s="212">
        <f>(I50+I51)</f>
        <v>1</v>
      </c>
      <c r="K50" s="169"/>
    </row>
    <row r="51" spans="1:11" s="38" customFormat="1" ht="165.75" customHeight="1">
      <c r="A51" s="195"/>
      <c r="B51" s="66" t="s">
        <v>1</v>
      </c>
      <c r="C51" s="94" t="s">
        <v>136</v>
      </c>
      <c r="D51" s="72">
        <v>44438</v>
      </c>
      <c r="E51" s="68" t="s">
        <v>137</v>
      </c>
      <c r="F51" s="76">
        <v>3</v>
      </c>
      <c r="G51" s="75">
        <v>0.5</v>
      </c>
      <c r="H51" s="94" t="s">
        <v>168</v>
      </c>
      <c r="I51" s="69">
        <v>0.5</v>
      </c>
      <c r="J51" s="213"/>
      <c r="K51" s="169"/>
    </row>
    <row r="52" spans="1:11" ht="24" customHeight="1">
      <c r="A52" s="195"/>
      <c r="B52" s="147" t="s">
        <v>91</v>
      </c>
      <c r="C52" s="147" t="s">
        <v>8</v>
      </c>
      <c r="D52" s="202" t="s">
        <v>9</v>
      </c>
      <c r="E52" s="203"/>
      <c r="F52" s="203"/>
      <c r="G52" s="203"/>
      <c r="H52" s="203"/>
      <c r="I52" s="203"/>
      <c r="J52" s="204"/>
      <c r="K52" s="169"/>
    </row>
    <row r="53" spans="1:11" ht="60" customHeight="1">
      <c r="A53" s="195"/>
      <c r="B53" s="148"/>
      <c r="C53" s="148"/>
      <c r="D53" s="114" t="s">
        <v>3</v>
      </c>
      <c r="E53" s="114" t="s">
        <v>22</v>
      </c>
      <c r="F53" s="114" t="s">
        <v>23</v>
      </c>
      <c r="G53" s="114" t="s">
        <v>6</v>
      </c>
      <c r="H53" s="114" t="s">
        <v>18</v>
      </c>
      <c r="I53" s="114" t="s">
        <v>7</v>
      </c>
      <c r="J53" s="114" t="s">
        <v>4</v>
      </c>
      <c r="K53" s="169"/>
    </row>
    <row r="54" spans="1:11" ht="244.5" customHeight="1">
      <c r="A54" s="195"/>
      <c r="B54" s="114" t="s">
        <v>93</v>
      </c>
      <c r="C54" s="165" t="s">
        <v>138</v>
      </c>
      <c r="D54" s="166"/>
      <c r="E54" s="166"/>
      <c r="F54" s="166"/>
      <c r="G54" s="166"/>
      <c r="H54" s="166"/>
      <c r="I54" s="166"/>
      <c r="J54" s="167"/>
      <c r="K54" s="169"/>
    </row>
    <row r="55" spans="1:11" ht="56.25" customHeight="1">
      <c r="A55" s="195"/>
      <c r="B55" s="114" t="s">
        <v>45</v>
      </c>
      <c r="C55" s="165" t="s">
        <v>94</v>
      </c>
      <c r="D55" s="160"/>
      <c r="E55" s="160"/>
      <c r="F55" s="160"/>
      <c r="G55" s="160"/>
      <c r="H55" s="160"/>
      <c r="I55" s="160"/>
      <c r="J55" s="161"/>
      <c r="K55" s="169"/>
    </row>
    <row r="56" spans="1:11" ht="81" customHeight="1">
      <c r="A56" s="195"/>
      <c r="B56" s="66" t="s">
        <v>0</v>
      </c>
      <c r="C56" s="95" t="s">
        <v>139</v>
      </c>
      <c r="D56" s="72">
        <v>44226</v>
      </c>
      <c r="E56" s="75" t="s">
        <v>95</v>
      </c>
      <c r="F56" s="76">
        <v>1</v>
      </c>
      <c r="G56" s="75">
        <v>0.7</v>
      </c>
      <c r="H56" s="100" t="s">
        <v>83</v>
      </c>
      <c r="I56" s="75">
        <v>0.7</v>
      </c>
      <c r="J56" s="197">
        <f>(I56+I57)</f>
        <v>1</v>
      </c>
      <c r="K56" s="169"/>
    </row>
    <row r="57" spans="1:11" ht="154.5" customHeight="1">
      <c r="A57" s="195"/>
      <c r="B57" s="66" t="s">
        <v>1</v>
      </c>
      <c r="C57" s="26" t="s">
        <v>140</v>
      </c>
      <c r="D57" s="72">
        <v>44286</v>
      </c>
      <c r="E57" s="68" t="s">
        <v>96</v>
      </c>
      <c r="F57" s="76">
        <v>1</v>
      </c>
      <c r="G57" s="75">
        <v>0.3</v>
      </c>
      <c r="H57" s="26" t="s">
        <v>182</v>
      </c>
      <c r="I57" s="75">
        <v>0.3</v>
      </c>
      <c r="J57" s="198"/>
      <c r="K57" s="169"/>
    </row>
    <row r="58" spans="1:11" ht="24" customHeight="1">
      <c r="A58" s="195"/>
      <c r="B58" s="147" t="s">
        <v>79</v>
      </c>
      <c r="C58" s="147" t="s">
        <v>8</v>
      </c>
      <c r="D58" s="202" t="s">
        <v>9</v>
      </c>
      <c r="E58" s="203"/>
      <c r="F58" s="203"/>
      <c r="G58" s="203"/>
      <c r="H58" s="203"/>
      <c r="I58" s="203"/>
      <c r="J58" s="204"/>
      <c r="K58" s="169"/>
    </row>
    <row r="59" spans="1:11" ht="60" customHeight="1">
      <c r="A59" s="195"/>
      <c r="B59" s="148"/>
      <c r="C59" s="148"/>
      <c r="D59" s="114" t="s">
        <v>3</v>
      </c>
      <c r="E59" s="114" t="s">
        <v>22</v>
      </c>
      <c r="F59" s="114" t="s">
        <v>23</v>
      </c>
      <c r="G59" s="114" t="s">
        <v>6</v>
      </c>
      <c r="H59" s="114" t="s">
        <v>18</v>
      </c>
      <c r="I59" s="114" t="s">
        <v>7</v>
      </c>
      <c r="J59" s="114" t="s">
        <v>4</v>
      </c>
      <c r="K59" s="169"/>
    </row>
    <row r="60" spans="1:11" ht="93.75" customHeight="1">
      <c r="A60" s="195"/>
      <c r="B60" s="63" t="s">
        <v>97</v>
      </c>
      <c r="C60" s="149" t="s">
        <v>98</v>
      </c>
      <c r="D60" s="150"/>
      <c r="E60" s="150"/>
      <c r="F60" s="150"/>
      <c r="G60" s="150"/>
      <c r="H60" s="150"/>
      <c r="I60" s="150"/>
      <c r="J60" s="151"/>
      <c r="K60" s="169"/>
    </row>
    <row r="61" spans="1:11" ht="36" customHeight="1">
      <c r="A61" s="195"/>
      <c r="B61" s="114" t="s">
        <v>45</v>
      </c>
      <c r="C61" s="165" t="s">
        <v>99</v>
      </c>
      <c r="D61" s="160"/>
      <c r="E61" s="160"/>
      <c r="F61" s="160"/>
      <c r="G61" s="160"/>
      <c r="H61" s="191"/>
      <c r="I61" s="191"/>
      <c r="J61" s="192"/>
      <c r="K61" s="169"/>
    </row>
    <row r="62" spans="1:11" s="38" customFormat="1" ht="50.25" customHeight="1">
      <c r="A62" s="195"/>
      <c r="B62" s="66" t="s">
        <v>0</v>
      </c>
      <c r="C62" s="100" t="s">
        <v>100</v>
      </c>
      <c r="D62" s="67">
        <v>44115</v>
      </c>
      <c r="E62" s="68" t="s">
        <v>101</v>
      </c>
      <c r="F62" s="64">
        <v>1</v>
      </c>
      <c r="G62" s="69">
        <v>0.1</v>
      </c>
      <c r="H62" s="68" t="s">
        <v>109</v>
      </c>
      <c r="I62" s="69">
        <v>0.1</v>
      </c>
      <c r="J62" s="212">
        <f>(I62+I63+I64+I65)</f>
        <v>1</v>
      </c>
      <c r="K62" s="169"/>
    </row>
    <row r="63" spans="1:11" s="38" customFormat="1" ht="46.5" customHeight="1">
      <c r="A63" s="195"/>
      <c r="B63" s="66" t="s">
        <v>1</v>
      </c>
      <c r="C63" s="100" t="s">
        <v>102</v>
      </c>
      <c r="D63" s="72">
        <v>44226</v>
      </c>
      <c r="E63" s="68" t="s">
        <v>103</v>
      </c>
      <c r="F63" s="65">
        <v>1</v>
      </c>
      <c r="G63" s="69">
        <v>0.5</v>
      </c>
      <c r="H63" s="68" t="s">
        <v>109</v>
      </c>
      <c r="I63" s="69">
        <v>0.5</v>
      </c>
      <c r="J63" s="214"/>
      <c r="K63" s="169"/>
    </row>
    <row r="64" spans="1:11" s="38" customFormat="1" ht="64.5" customHeight="1">
      <c r="A64" s="195"/>
      <c r="B64" s="66" t="s">
        <v>2</v>
      </c>
      <c r="C64" s="100" t="s">
        <v>104</v>
      </c>
      <c r="D64" s="72">
        <v>44226</v>
      </c>
      <c r="E64" s="68" t="s">
        <v>105</v>
      </c>
      <c r="F64" s="65">
        <v>1</v>
      </c>
      <c r="G64" s="69">
        <v>0.2</v>
      </c>
      <c r="H64" s="68" t="s">
        <v>109</v>
      </c>
      <c r="I64" s="69">
        <v>0.2</v>
      </c>
      <c r="J64" s="214"/>
      <c r="K64" s="169"/>
    </row>
    <row r="65" spans="1:11" s="38" customFormat="1" ht="409.5" customHeight="1">
      <c r="A65" s="195"/>
      <c r="B65" s="66" t="s">
        <v>106</v>
      </c>
      <c r="C65" s="100" t="s">
        <v>107</v>
      </c>
      <c r="D65" s="72">
        <v>44377</v>
      </c>
      <c r="E65" s="73" t="s">
        <v>108</v>
      </c>
      <c r="F65" s="65">
        <v>2</v>
      </c>
      <c r="G65" s="130">
        <v>0.2</v>
      </c>
      <c r="H65" s="131" t="s">
        <v>175</v>
      </c>
      <c r="I65" s="130">
        <v>0.2</v>
      </c>
      <c r="J65" s="215"/>
      <c r="K65" s="169"/>
    </row>
    <row r="66" spans="1:11" ht="82.5" customHeight="1">
      <c r="A66" s="195"/>
      <c r="B66" s="63" t="s">
        <v>110</v>
      </c>
      <c r="C66" s="149" t="s">
        <v>128</v>
      </c>
      <c r="D66" s="150"/>
      <c r="E66" s="150"/>
      <c r="F66" s="150"/>
      <c r="G66" s="150"/>
      <c r="H66" s="150"/>
      <c r="I66" s="150"/>
      <c r="J66" s="150"/>
      <c r="K66" s="169"/>
    </row>
    <row r="67" spans="1:11" ht="34.5" customHeight="1">
      <c r="A67" s="195"/>
      <c r="B67" s="114" t="s">
        <v>45</v>
      </c>
      <c r="C67" s="199" t="s">
        <v>111</v>
      </c>
      <c r="D67" s="200"/>
      <c r="E67" s="200"/>
      <c r="F67" s="200"/>
      <c r="G67" s="200"/>
      <c r="H67" s="200"/>
      <c r="I67" s="200"/>
      <c r="J67" s="200"/>
      <c r="K67" s="169"/>
    </row>
    <row r="68" spans="1:11" s="38" customFormat="1" ht="93" customHeight="1">
      <c r="A68" s="195"/>
      <c r="B68" s="66" t="s">
        <v>0</v>
      </c>
      <c r="C68" s="100" t="s">
        <v>112</v>
      </c>
      <c r="D68" s="72">
        <v>44165</v>
      </c>
      <c r="E68" s="68" t="s">
        <v>113</v>
      </c>
      <c r="F68" s="76">
        <v>1</v>
      </c>
      <c r="G68" s="122">
        <v>0.6</v>
      </c>
      <c r="H68" s="131" t="s">
        <v>176</v>
      </c>
      <c r="I68" s="130">
        <v>0.6</v>
      </c>
      <c r="J68" s="179">
        <f>(I68+I69+I70)</f>
        <v>0.7999999999999999</v>
      </c>
      <c r="K68" s="169"/>
    </row>
    <row r="69" spans="1:11" s="38" customFormat="1" ht="224.25" customHeight="1">
      <c r="A69" s="195"/>
      <c r="B69" s="66" t="s">
        <v>31</v>
      </c>
      <c r="C69" s="100" t="s">
        <v>114</v>
      </c>
      <c r="D69" s="133">
        <v>44225</v>
      </c>
      <c r="E69" s="68" t="s">
        <v>142</v>
      </c>
      <c r="F69" s="76">
        <v>1</v>
      </c>
      <c r="G69" s="122">
        <v>0.3</v>
      </c>
      <c r="H69" s="131" t="s">
        <v>177</v>
      </c>
      <c r="I69" s="130">
        <v>0.1</v>
      </c>
      <c r="J69" s="179"/>
      <c r="K69" s="169"/>
    </row>
    <row r="70" spans="1:11" s="38" customFormat="1" ht="146.25" customHeight="1">
      <c r="A70" s="195"/>
      <c r="B70" s="66" t="s">
        <v>2</v>
      </c>
      <c r="C70" s="100" t="s">
        <v>141</v>
      </c>
      <c r="D70" s="72">
        <v>44438</v>
      </c>
      <c r="E70" s="68" t="s">
        <v>108</v>
      </c>
      <c r="F70" s="76">
        <v>2</v>
      </c>
      <c r="G70" s="122">
        <v>0.1</v>
      </c>
      <c r="H70" s="131" t="s">
        <v>178</v>
      </c>
      <c r="I70" s="130">
        <v>0.1</v>
      </c>
      <c r="J70" s="179"/>
      <c r="K70" s="169"/>
    </row>
    <row r="71" spans="1:11" ht="92.25" customHeight="1">
      <c r="A71" s="195"/>
      <c r="B71" s="63" t="s">
        <v>116</v>
      </c>
      <c r="C71" s="149" t="s">
        <v>117</v>
      </c>
      <c r="D71" s="150"/>
      <c r="E71" s="150"/>
      <c r="F71" s="150"/>
      <c r="G71" s="150"/>
      <c r="H71" s="150"/>
      <c r="I71" s="150"/>
      <c r="J71" s="151"/>
      <c r="K71" s="169"/>
    </row>
    <row r="72" spans="1:11" ht="34.5" customHeight="1">
      <c r="A72" s="195"/>
      <c r="B72" s="114" t="s">
        <v>143</v>
      </c>
      <c r="C72" s="149" t="s">
        <v>118</v>
      </c>
      <c r="D72" s="150"/>
      <c r="E72" s="150"/>
      <c r="F72" s="150"/>
      <c r="G72" s="150"/>
      <c r="H72" s="150"/>
      <c r="I72" s="150"/>
      <c r="J72" s="151"/>
      <c r="K72" s="169"/>
    </row>
    <row r="73" spans="1:11" s="38" customFormat="1" ht="61.5" customHeight="1">
      <c r="A73" s="195"/>
      <c r="B73" s="66" t="s">
        <v>0</v>
      </c>
      <c r="C73" s="100" t="s">
        <v>119</v>
      </c>
      <c r="D73" s="72">
        <v>44180</v>
      </c>
      <c r="E73" s="73" t="s">
        <v>120</v>
      </c>
      <c r="F73" s="76">
        <v>1</v>
      </c>
      <c r="G73" s="122">
        <v>0.2</v>
      </c>
      <c r="H73" s="131" t="s">
        <v>176</v>
      </c>
      <c r="I73" s="130">
        <v>0.2</v>
      </c>
      <c r="J73" s="208">
        <f>(I73+I74)</f>
        <v>1</v>
      </c>
      <c r="K73" s="169"/>
    </row>
    <row r="74" spans="1:11" s="38" customFormat="1" ht="324" customHeight="1">
      <c r="A74" s="195"/>
      <c r="B74" s="66" t="s">
        <v>31</v>
      </c>
      <c r="C74" s="100" t="s">
        <v>121</v>
      </c>
      <c r="D74" s="72">
        <v>44346</v>
      </c>
      <c r="E74" s="68" t="s">
        <v>122</v>
      </c>
      <c r="F74" s="76">
        <v>2</v>
      </c>
      <c r="G74" s="122">
        <v>0.8</v>
      </c>
      <c r="H74" s="131" t="s">
        <v>179</v>
      </c>
      <c r="I74" s="130">
        <v>0.8</v>
      </c>
      <c r="J74" s="208"/>
      <c r="K74" s="169"/>
    </row>
    <row r="75" spans="1:11" ht="34.5" customHeight="1">
      <c r="A75" s="195"/>
      <c r="B75" s="114" t="s">
        <v>144</v>
      </c>
      <c r="C75" s="149" t="s">
        <v>123</v>
      </c>
      <c r="D75" s="189"/>
      <c r="E75" s="189"/>
      <c r="F75" s="189"/>
      <c r="G75" s="189"/>
      <c r="H75" s="189"/>
      <c r="I75" s="189"/>
      <c r="J75" s="190"/>
      <c r="K75" s="169"/>
    </row>
    <row r="76" spans="1:11" s="38" customFormat="1" ht="139.5" customHeight="1">
      <c r="A76" s="195"/>
      <c r="B76" s="66" t="s">
        <v>0</v>
      </c>
      <c r="C76" s="100" t="s">
        <v>124</v>
      </c>
      <c r="D76" s="133">
        <v>44438</v>
      </c>
      <c r="E76" s="68" t="s">
        <v>125</v>
      </c>
      <c r="F76" s="76">
        <v>3</v>
      </c>
      <c r="G76" s="122">
        <v>0.5</v>
      </c>
      <c r="H76" s="131" t="s">
        <v>180</v>
      </c>
      <c r="I76" s="130">
        <v>0.25</v>
      </c>
      <c r="J76" s="179">
        <f>(I76+I77)</f>
        <v>0.75</v>
      </c>
      <c r="K76" s="169"/>
    </row>
    <row r="77" spans="1:11" s="38" customFormat="1" ht="409.5" customHeight="1">
      <c r="A77" s="196"/>
      <c r="B77" s="66" t="s">
        <v>1</v>
      </c>
      <c r="C77" s="100" t="s">
        <v>126</v>
      </c>
      <c r="D77" s="72">
        <v>44438</v>
      </c>
      <c r="E77" s="68" t="s">
        <v>127</v>
      </c>
      <c r="F77" s="76">
        <v>3</v>
      </c>
      <c r="G77" s="122">
        <v>0.5</v>
      </c>
      <c r="H77" s="131" t="s">
        <v>181</v>
      </c>
      <c r="I77" s="130">
        <v>0.5</v>
      </c>
      <c r="J77" s="179"/>
      <c r="K77" s="170"/>
    </row>
    <row r="78" spans="1:11" ht="15">
      <c r="A78" s="21"/>
      <c r="B78" s="22"/>
      <c r="C78" s="97"/>
      <c r="D78" s="23"/>
      <c r="E78" s="90"/>
      <c r="F78" s="10"/>
      <c r="G78" s="9"/>
      <c r="H78" s="97"/>
      <c r="I78" s="9"/>
      <c r="J78" s="23"/>
      <c r="K78" s="2"/>
    </row>
    <row r="79" spans="1:12" ht="15">
      <c r="A79" s="27">
        <f>SUM(A10+A21+A32+A44)</f>
        <v>1</v>
      </c>
      <c r="B79" s="6"/>
      <c r="C79" s="185" t="s">
        <v>20</v>
      </c>
      <c r="D79" s="185"/>
      <c r="E79" s="185"/>
      <c r="F79" s="185"/>
      <c r="G79" s="185"/>
      <c r="H79" s="101"/>
      <c r="I79" s="1"/>
      <c r="J79" s="1"/>
      <c r="K79" s="2"/>
      <c r="L79" s="2"/>
    </row>
    <row r="80" spans="1:12" ht="73.5" customHeight="1">
      <c r="A80" s="6"/>
      <c r="B80" s="6"/>
      <c r="C80" s="7" t="s">
        <v>19</v>
      </c>
      <c r="D80" s="7" t="s">
        <v>27</v>
      </c>
      <c r="E80" s="7" t="s">
        <v>129</v>
      </c>
      <c r="F80" s="24" t="s">
        <v>130</v>
      </c>
      <c r="G80" s="7" t="s">
        <v>131</v>
      </c>
      <c r="H80" s="11"/>
      <c r="I80" s="9"/>
      <c r="J80" s="23"/>
      <c r="K80" s="9"/>
      <c r="L80" s="27"/>
    </row>
    <row r="81" spans="1:12" ht="15">
      <c r="A81" s="6"/>
      <c r="B81" s="6"/>
      <c r="C81" s="113" t="s">
        <v>5</v>
      </c>
      <c r="D81" s="30">
        <v>2</v>
      </c>
      <c r="E81" s="110">
        <v>0</v>
      </c>
      <c r="F81" s="120">
        <v>2</v>
      </c>
      <c r="G81" s="134"/>
      <c r="H81" s="102"/>
      <c r="I81" s="9"/>
      <c r="J81" s="23"/>
      <c r="K81" s="9"/>
      <c r="L81" s="6"/>
    </row>
    <row r="82" spans="1:12" ht="15">
      <c r="A82" s="6"/>
      <c r="B82" s="6"/>
      <c r="C82" s="113" t="s">
        <v>10</v>
      </c>
      <c r="D82" s="30">
        <v>0</v>
      </c>
      <c r="E82" s="110"/>
      <c r="F82" s="8"/>
      <c r="G82" s="134"/>
      <c r="H82" s="102"/>
      <c r="I82" s="9"/>
      <c r="J82" s="23"/>
      <c r="K82" s="9"/>
      <c r="L82" s="6"/>
    </row>
    <row r="83" spans="1:13" ht="15">
      <c r="A83" s="6"/>
      <c r="B83" s="6"/>
      <c r="C83" s="113" t="s">
        <v>11</v>
      </c>
      <c r="D83" s="30">
        <v>0</v>
      </c>
      <c r="E83" s="110"/>
      <c r="F83" s="8"/>
      <c r="G83" s="134"/>
      <c r="H83" s="102"/>
      <c r="I83" s="9"/>
      <c r="J83" s="23"/>
      <c r="K83" s="9"/>
      <c r="L83" s="6"/>
      <c r="M83" s="25"/>
    </row>
    <row r="84" spans="1:12" ht="15">
      <c r="A84" s="6"/>
      <c r="B84" s="6"/>
      <c r="C84" s="113" t="s">
        <v>12</v>
      </c>
      <c r="D84" s="30">
        <v>2</v>
      </c>
      <c r="E84" s="110">
        <v>1</v>
      </c>
      <c r="F84" s="123">
        <v>1</v>
      </c>
      <c r="G84" s="134"/>
      <c r="H84" s="102"/>
      <c r="I84" s="9"/>
      <c r="J84" s="23"/>
      <c r="K84" s="9"/>
      <c r="L84" s="6"/>
    </row>
    <row r="85" spans="1:12" ht="15">
      <c r="A85" s="9"/>
      <c r="B85" s="6"/>
      <c r="C85" s="113" t="s">
        <v>13</v>
      </c>
      <c r="D85" s="30">
        <v>2</v>
      </c>
      <c r="E85" s="110">
        <v>0</v>
      </c>
      <c r="F85" s="120">
        <v>2</v>
      </c>
      <c r="G85" s="135"/>
      <c r="H85" s="102"/>
      <c r="I85" s="9"/>
      <c r="J85" s="31"/>
      <c r="K85" s="9"/>
      <c r="L85" s="6"/>
    </row>
    <row r="86" spans="1:12" ht="15">
      <c r="A86" s="9"/>
      <c r="B86" s="6"/>
      <c r="C86" s="113" t="s">
        <v>15</v>
      </c>
      <c r="D86" s="30">
        <v>6</v>
      </c>
      <c r="E86" s="110">
        <v>2</v>
      </c>
      <c r="F86" s="123">
        <v>4</v>
      </c>
      <c r="G86" s="134"/>
      <c r="H86" s="102"/>
      <c r="I86" s="9"/>
      <c r="J86" s="23"/>
      <c r="K86" s="9"/>
      <c r="L86" s="6"/>
    </row>
    <row r="87" spans="1:12" ht="15">
      <c r="A87" s="9"/>
      <c r="B87" s="6"/>
      <c r="C87" s="113" t="s">
        <v>19</v>
      </c>
      <c r="D87" s="30">
        <v>12</v>
      </c>
      <c r="E87" s="110"/>
      <c r="F87" s="8"/>
      <c r="G87" s="134"/>
      <c r="H87" s="102"/>
      <c r="I87" s="9"/>
      <c r="J87" s="23"/>
      <c r="K87" s="9"/>
      <c r="L87" s="9"/>
    </row>
    <row r="88" spans="1:12" ht="15">
      <c r="A88" s="6"/>
      <c r="B88" s="9"/>
      <c r="C88" s="98"/>
      <c r="D88" s="23"/>
      <c r="E88" s="90"/>
      <c r="F88" s="10"/>
      <c r="G88" s="9"/>
      <c r="H88" s="97"/>
      <c r="I88" s="9"/>
      <c r="J88" s="23"/>
      <c r="K88" s="9"/>
      <c r="L88" s="9"/>
    </row>
    <row r="90" spans="1:11" ht="15">
      <c r="A90" s="186" t="s">
        <v>183</v>
      </c>
      <c r="B90" s="186"/>
      <c r="C90" s="186"/>
      <c r="D90" s="186"/>
      <c r="E90" s="186"/>
      <c r="F90" s="186"/>
      <c r="G90" s="186"/>
      <c r="H90" s="186"/>
      <c r="I90" s="186"/>
      <c r="J90" s="186"/>
      <c r="K90" s="186"/>
    </row>
    <row r="93" spans="2:7" ht="15">
      <c r="B93" s="53"/>
      <c r="C93" s="99"/>
      <c r="D93" s="53"/>
      <c r="E93" s="91"/>
      <c r="F93" s="53"/>
      <c r="G93" s="53"/>
    </row>
    <row r="94" spans="2:7" ht="15">
      <c r="B94" s="53"/>
      <c r="C94" s="99"/>
      <c r="D94" s="53"/>
      <c r="E94" s="91"/>
      <c r="F94" s="53"/>
      <c r="G94" s="53"/>
    </row>
  </sheetData>
  <sheetProtection/>
  <mergeCells count="83">
    <mergeCell ref="A90:K90"/>
    <mergeCell ref="C71:J71"/>
    <mergeCell ref="C72:J72"/>
    <mergeCell ref="J73:J74"/>
    <mergeCell ref="C75:J75"/>
    <mergeCell ref="J76:J77"/>
    <mergeCell ref="C79:G79"/>
    <mergeCell ref="A44:A77"/>
    <mergeCell ref="C44:J44"/>
    <mergeCell ref="K44:K77"/>
    <mergeCell ref="C60:J60"/>
    <mergeCell ref="C61:J61"/>
    <mergeCell ref="J62:J65"/>
    <mergeCell ref="C66:J66"/>
    <mergeCell ref="C67:J67"/>
    <mergeCell ref="J68:J70"/>
    <mergeCell ref="C54:J54"/>
    <mergeCell ref="C55:J55"/>
    <mergeCell ref="J56:J57"/>
    <mergeCell ref="B58:B59"/>
    <mergeCell ref="C58:C59"/>
    <mergeCell ref="D58:J58"/>
    <mergeCell ref="C45:J45"/>
    <mergeCell ref="J46:J47"/>
    <mergeCell ref="C48:J48"/>
    <mergeCell ref="C49:J49"/>
    <mergeCell ref="J50:J51"/>
    <mergeCell ref="B52:B53"/>
    <mergeCell ref="C52:C53"/>
    <mergeCell ref="D52:J52"/>
    <mergeCell ref="C38:J38"/>
    <mergeCell ref="J39:J40"/>
    <mergeCell ref="A41:K41"/>
    <mergeCell ref="A42:A43"/>
    <mergeCell ref="B42:B43"/>
    <mergeCell ref="C42:C43"/>
    <mergeCell ref="D42:K42"/>
    <mergeCell ref="A30:A31"/>
    <mergeCell ref="B30:B31"/>
    <mergeCell ref="C30:C31"/>
    <mergeCell ref="D30:K30"/>
    <mergeCell ref="A32:A40"/>
    <mergeCell ref="C32:J32"/>
    <mergeCell ref="K32:K40"/>
    <mergeCell ref="C33:J33"/>
    <mergeCell ref="J34:J36"/>
    <mergeCell ref="C37:J37"/>
    <mergeCell ref="A21:A29"/>
    <mergeCell ref="C21:J21"/>
    <mergeCell ref="K21:K29"/>
    <mergeCell ref="C22:J22"/>
    <mergeCell ref="J23:J24"/>
    <mergeCell ref="C25:J25"/>
    <mergeCell ref="C26:J26"/>
    <mergeCell ref="J27:J29"/>
    <mergeCell ref="C16:J16"/>
    <mergeCell ref="J17:J18"/>
    <mergeCell ref="A19:A20"/>
    <mergeCell ref="B19:B20"/>
    <mergeCell ref="C19:C20"/>
    <mergeCell ref="D19:K19"/>
    <mergeCell ref="A8:A9"/>
    <mergeCell ref="B8:B9"/>
    <mergeCell ref="C8:C9"/>
    <mergeCell ref="D8:K8"/>
    <mergeCell ref="A10:A18"/>
    <mergeCell ref="C10:J10"/>
    <mergeCell ref="K10:K18"/>
    <mergeCell ref="C11:J11"/>
    <mergeCell ref="J12:J14"/>
    <mergeCell ref="C15:J15"/>
    <mergeCell ref="B4:C4"/>
    <mergeCell ref="D4:H4"/>
    <mergeCell ref="B5:C5"/>
    <mergeCell ref="D5:H5"/>
    <mergeCell ref="H6:K6"/>
    <mergeCell ref="A7:K7"/>
    <mergeCell ref="B1:C1"/>
    <mergeCell ref="D1:H1"/>
    <mergeCell ref="B2:C2"/>
    <mergeCell ref="D2:H2"/>
    <mergeCell ref="B3:C3"/>
    <mergeCell ref="D3:H3"/>
  </mergeCells>
  <printOptions/>
  <pageMargins left="1.36" right="0.3" top="0.7480314960629921" bottom="0.7480314960629921" header="0.31496062992125984" footer="0.31496062992125984"/>
  <pageSetup horizontalDpi="600" verticalDpi="6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Suarez Torres</dc:creator>
  <cp:keywords/>
  <dc:description/>
  <cp:lastModifiedBy>Thainz Maldonado</cp:lastModifiedBy>
  <cp:lastPrinted>2020-08-18T20:37:50Z</cp:lastPrinted>
  <dcterms:created xsi:type="dcterms:W3CDTF">2019-02-14T12:09:51Z</dcterms:created>
  <dcterms:modified xsi:type="dcterms:W3CDTF">2021-10-05T00:38:43Z</dcterms:modified>
  <cp:category/>
  <cp:version/>
  <cp:contentType/>
  <cp:contentStatus/>
</cp:coreProperties>
</file>