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-120" yWindow="-120" windowWidth="20730" windowHeight="11160" tabRatio="927" activeTab="1"/>
  </bookViews>
  <sheets>
    <sheet name="APUs Multiple" sheetId="278" r:id="rId1"/>
    <sheet name="APUs Futbol5" sheetId="259" r:id="rId2"/>
    <sheet name="APUs Basicos" sheetId="261" r:id="rId3"/>
    <sheet name="CUADRO PPAL" sheetId="15" r:id="rId4"/>
    <sheet name="1.1" sheetId="263" r:id="rId5"/>
    <sheet name="1,2" sheetId="264" r:id="rId6"/>
    <sheet name="1.3" sheetId="265" r:id="rId7"/>
    <sheet name="1.4" sheetId="266" r:id="rId8"/>
    <sheet name="1.5" sheetId="267" r:id="rId9"/>
    <sheet name="1.6" sheetId="268" r:id="rId10"/>
    <sheet name="2.1" sheetId="273" r:id="rId11"/>
    <sheet name="2.2" sheetId="270" r:id="rId12"/>
    <sheet name="2,3" sheetId="274" r:id="rId13"/>
    <sheet name="3,1" sheetId="269" r:id="rId14"/>
    <sheet name="4.1" sheetId="275" r:id="rId15"/>
    <sheet name="4.2" sheetId="276" r:id="rId16"/>
    <sheet name="4.3" sheetId="277" r:id="rId17"/>
    <sheet name="Hoja1" sheetId="262" r:id="rId18"/>
    <sheet name="7.8.1" sheetId="98" state="hidden" r:id="rId19"/>
    <sheet name="7.8.2" sheetId="99" state="hidden" r:id="rId20"/>
    <sheet name="7.8.3" sheetId="100" state="hidden" r:id="rId21"/>
    <sheet name="7.8.4" sheetId="101" state="hidden" r:id="rId22"/>
    <sheet name="7.9.1" sheetId="102" state="hidden" r:id="rId23"/>
    <sheet name="7.9.2" sheetId="103" state="hidden" r:id="rId24"/>
    <sheet name="7.9.3" sheetId="104" state="hidden" r:id="rId25"/>
    <sheet name="7.9.4" sheetId="105" state="hidden" r:id="rId26"/>
    <sheet name="7.9.5" sheetId="106" state="hidden" r:id="rId27"/>
    <sheet name="7.9.6" sheetId="107" state="hidden" r:id="rId28"/>
    <sheet name="7.9.7" sheetId="108" state="hidden" r:id="rId29"/>
    <sheet name="7.9.8" sheetId="109" state="hidden" r:id="rId30"/>
    <sheet name="7.9.9" sheetId="110" state="hidden" r:id="rId31"/>
    <sheet name="7.10.1" sheetId="111" state="hidden" r:id="rId32"/>
    <sheet name="7.10.2" sheetId="112" state="hidden" r:id="rId33"/>
    <sheet name="7.10.3" sheetId="113" state="hidden" r:id="rId34"/>
    <sheet name="7.10.4" sheetId="114" state="hidden" r:id="rId35"/>
    <sheet name="7.11.1" sheetId="115" state="hidden" r:id="rId36"/>
    <sheet name="7.11.2" sheetId="116" state="hidden" r:id="rId37"/>
    <sheet name="7.11.3" sheetId="117" state="hidden" r:id="rId38"/>
    <sheet name="7.11.4" sheetId="118" state="hidden" r:id="rId39"/>
    <sheet name="7.11.5" sheetId="119" state="hidden" r:id="rId40"/>
    <sheet name="7.12.1" sheetId="120" state="hidden" r:id="rId41"/>
    <sheet name="7.12.2" sheetId="121" state="hidden" r:id="rId42"/>
    <sheet name="7.12.3" sheetId="122" state="hidden" r:id="rId43"/>
    <sheet name="7.12.4" sheetId="123" state="hidden" r:id="rId44"/>
    <sheet name="7.12.5" sheetId="124" state="hidden" r:id="rId45"/>
    <sheet name="7.12.6" sheetId="125" state="hidden" r:id="rId46"/>
    <sheet name="7.12.7" sheetId="126" state="hidden" r:id="rId47"/>
    <sheet name="7.12.8" sheetId="127" state="hidden" r:id="rId48"/>
    <sheet name="7.12.9" sheetId="128" state="hidden" r:id="rId49"/>
    <sheet name="7.12.10" sheetId="129" state="hidden" r:id="rId50"/>
    <sheet name="7.12.12" sheetId="131" state="hidden" r:id="rId51"/>
    <sheet name="7.12.11" sheetId="130" state="hidden" r:id="rId52"/>
    <sheet name="7.12.13" sheetId="132" state="hidden" r:id="rId53"/>
    <sheet name="7.12.14" sheetId="133" state="hidden" r:id="rId54"/>
    <sheet name="7.12.15" sheetId="134" state="hidden" r:id="rId55"/>
    <sheet name="7.12.16" sheetId="135" state="hidden" r:id="rId56"/>
    <sheet name="7.12.17" sheetId="136" state="hidden" r:id="rId57"/>
    <sheet name="7.12.18" sheetId="137" state="hidden" r:id="rId58"/>
    <sheet name="7.12.19" sheetId="138" state="hidden" r:id="rId59"/>
    <sheet name="7.12.20" sheetId="139" state="hidden" r:id="rId60"/>
    <sheet name="7.12.22" sheetId="141" state="hidden" r:id="rId61"/>
    <sheet name="7.12.23" sheetId="142" state="hidden" r:id="rId62"/>
    <sheet name="7.12.24" sheetId="143" state="hidden" r:id="rId63"/>
    <sheet name="7.12.25" sheetId="144" state="hidden" r:id="rId64"/>
    <sheet name="7.12.26" sheetId="145" state="hidden" r:id="rId65"/>
    <sheet name="7.12.27" sheetId="146" state="hidden" r:id="rId66"/>
    <sheet name="7.12.28" sheetId="147" state="hidden" r:id="rId67"/>
    <sheet name="7.13.1" sheetId="148" state="hidden" r:id="rId68"/>
    <sheet name="7.13.2" sheetId="149" state="hidden" r:id="rId69"/>
    <sheet name="7.14.1" sheetId="150" state="hidden" r:id="rId70"/>
    <sheet name="7.14.2" sheetId="151" state="hidden" r:id="rId71"/>
    <sheet name="7.14.3" sheetId="152" state="hidden" r:id="rId72"/>
    <sheet name="7.14.4" sheetId="153" state="hidden" r:id="rId73"/>
    <sheet name="7.14.5" sheetId="154" state="hidden" r:id="rId74"/>
    <sheet name="7.14.6" sheetId="155" state="hidden" r:id="rId75"/>
    <sheet name="7.15.1" sheetId="156" state="hidden" r:id="rId76"/>
    <sheet name="7.15.2" sheetId="157" state="hidden" r:id="rId77"/>
    <sheet name="7.15.3" sheetId="158" state="hidden" r:id="rId78"/>
    <sheet name="7.15.4" sheetId="159" state="hidden" r:id="rId79"/>
    <sheet name="7.15.5" sheetId="160" state="hidden" r:id="rId80"/>
    <sheet name="7.16.1" sheetId="161" state="hidden" r:id="rId81"/>
    <sheet name="7.16.2" sheetId="162" state="hidden" r:id="rId82"/>
    <sheet name="7.16.3" sheetId="163" state="hidden" r:id="rId83"/>
    <sheet name="7.17.1" sheetId="164" state="hidden" r:id="rId84"/>
    <sheet name="7.17.2" sheetId="165" state="hidden" r:id="rId85"/>
    <sheet name="7.17.3" sheetId="166" state="hidden" r:id="rId86"/>
    <sheet name="7.18.1" sheetId="167" state="hidden" r:id="rId87"/>
    <sheet name="7.18.2" sheetId="168" state="hidden" r:id="rId88"/>
    <sheet name="7.18.3" sheetId="169" state="hidden" r:id="rId89"/>
    <sheet name="7.18.4" sheetId="170" state="hidden" r:id="rId90"/>
    <sheet name="7.18.5" sheetId="171" state="hidden" r:id="rId91"/>
    <sheet name="7.18.6" sheetId="172" state="hidden" r:id="rId92"/>
    <sheet name="7.18.7" sheetId="173" state="hidden" r:id="rId93"/>
    <sheet name="7.18.8" sheetId="174" state="hidden" r:id="rId94"/>
    <sheet name="7.19.1" sheetId="175" state="hidden" r:id="rId95"/>
    <sheet name="7.19.2" sheetId="176" state="hidden" r:id="rId96"/>
    <sheet name="7.19.3" sheetId="177" state="hidden" r:id="rId97"/>
    <sheet name="7.19.4" sheetId="178" state="hidden" r:id="rId98"/>
    <sheet name="7.19.5" sheetId="179" state="hidden" r:id="rId99"/>
    <sheet name="7.19.6" sheetId="180" state="hidden" r:id="rId100"/>
    <sheet name="7.19.7" sheetId="181" state="hidden" r:id="rId101"/>
    <sheet name="7.19.8" sheetId="182" state="hidden" r:id="rId102"/>
    <sheet name="7.19.9" sheetId="183" state="hidden" r:id="rId103"/>
    <sheet name="8.1" sheetId="184" state="hidden" r:id="rId104"/>
    <sheet name="8.2" sheetId="185" state="hidden" r:id="rId105"/>
    <sheet name="8.3" sheetId="186" state="hidden" r:id="rId106"/>
    <sheet name="8.4" sheetId="187" state="hidden" r:id="rId107"/>
    <sheet name="8.5" sheetId="188" state="hidden" r:id="rId108"/>
    <sheet name="8.6" sheetId="189" state="hidden" r:id="rId109"/>
    <sheet name="8.7" sheetId="190" state="hidden" r:id="rId110"/>
    <sheet name="8.8" sheetId="191" state="hidden" r:id="rId111"/>
    <sheet name="8.9" sheetId="192" state="hidden" r:id="rId112"/>
    <sheet name="8.10" sheetId="193" state="hidden" r:id="rId113"/>
    <sheet name="8.11" sheetId="194" state="hidden" r:id="rId114"/>
    <sheet name="8.12" sheetId="195" state="hidden" r:id="rId115"/>
    <sheet name="8.13" sheetId="196" state="hidden" r:id="rId116"/>
    <sheet name="8.14" sheetId="197" state="hidden" r:id="rId117"/>
    <sheet name="8.15" sheetId="198" state="hidden" r:id="rId118"/>
    <sheet name="8.16" sheetId="199" state="hidden" r:id="rId119"/>
    <sheet name="8.17" sheetId="200" state="hidden" r:id="rId120"/>
    <sheet name="8.18" sheetId="201" state="hidden" r:id="rId121"/>
    <sheet name="8.19" sheetId="202" state="hidden" r:id="rId122"/>
    <sheet name="8.20" sheetId="203" state="hidden" r:id="rId123"/>
    <sheet name="8.21" sheetId="204" state="hidden" r:id="rId124"/>
    <sheet name="8.22" sheetId="205" state="hidden" r:id="rId125"/>
    <sheet name="8.23" sheetId="206" state="hidden" r:id="rId126"/>
    <sheet name="8.24" sheetId="207" state="hidden" r:id="rId127"/>
  </sheets>
  <externalReferences>
    <externalReference r:id="rId128"/>
  </externalReferences>
  <definedNames>
    <definedName name="\a" localSheetId="0">#REF!</definedName>
    <definedName name="\a">#REF!</definedName>
    <definedName name="\b">#REF!</definedName>
    <definedName name="\eliminar">#REF!</definedName>
    <definedName name="\eliminar1">#REF!</definedName>
    <definedName name="\i">#REF!</definedName>
    <definedName name="\m">#REF!</definedName>
    <definedName name="\PX" localSheetId="5">#REF!</definedName>
    <definedName name="\PX" localSheetId="4">#REF!</definedName>
    <definedName name="\PX" localSheetId="6">#REF!</definedName>
    <definedName name="\PX" localSheetId="7">#REF!</definedName>
    <definedName name="\PX" localSheetId="8">#REF!</definedName>
    <definedName name="\PX" localSheetId="9">#REF!</definedName>
    <definedName name="\PX" localSheetId="12">#REF!</definedName>
    <definedName name="\PX" localSheetId="10">#REF!</definedName>
    <definedName name="\PX" localSheetId="11">#REF!</definedName>
    <definedName name="\PX" localSheetId="13">#REF!</definedName>
    <definedName name="\PX" localSheetId="14">#REF!</definedName>
    <definedName name="\PX" localSheetId="15">#REF!</definedName>
    <definedName name="\PX" localSheetId="16">#REF!</definedName>
    <definedName name="\PX">#REF!</definedName>
    <definedName name="\q">#REF!</definedName>
    <definedName name="\r">#REF!</definedName>
    <definedName name="\t">#REF!</definedName>
    <definedName name="\X" localSheetId="5">[0]!ERR</definedName>
    <definedName name="\X" localSheetId="4">[0]!ERR</definedName>
    <definedName name="\X" localSheetId="6">[0]!ERR</definedName>
    <definedName name="\X" localSheetId="7">[0]!ERR</definedName>
    <definedName name="\X" localSheetId="8">[0]!ERR</definedName>
    <definedName name="\X" localSheetId="9">[0]!ERR</definedName>
    <definedName name="\X" localSheetId="12">[0]!ERR</definedName>
    <definedName name="\X" localSheetId="10">[0]!ERR</definedName>
    <definedName name="\X" localSheetId="11">[0]!ERR</definedName>
    <definedName name="\X" localSheetId="13">[0]!ERR</definedName>
    <definedName name="\X" localSheetId="14">[0]!ERR</definedName>
    <definedName name="\X" localSheetId="15">[0]!ERR</definedName>
    <definedName name="\X" localSheetId="16">[0]!ERR</definedName>
    <definedName name="\X" localSheetId="0">[0]!ERR</definedName>
    <definedName name="\X">[0]!ERR</definedName>
    <definedName name="\Z" localSheetId="5">[0]!ERR</definedName>
    <definedName name="\Z" localSheetId="4">[0]!ERR</definedName>
    <definedName name="\Z" localSheetId="6">[0]!ERR</definedName>
    <definedName name="\Z" localSheetId="7">[0]!ERR</definedName>
    <definedName name="\Z" localSheetId="8">[0]!ERR</definedName>
    <definedName name="\Z" localSheetId="9">[0]!ERR</definedName>
    <definedName name="\Z" localSheetId="12">[0]!ERR</definedName>
    <definedName name="\Z" localSheetId="10">[0]!ERR</definedName>
    <definedName name="\Z" localSheetId="11">[0]!ERR</definedName>
    <definedName name="\Z" localSheetId="13">[0]!ERR</definedName>
    <definedName name="\Z" localSheetId="14">[0]!ERR</definedName>
    <definedName name="\Z" localSheetId="15">[0]!ERR</definedName>
    <definedName name="\Z" localSheetId="16">[0]!ERR</definedName>
    <definedName name="\Z" localSheetId="0">[0]!ERR</definedName>
    <definedName name="\Z">[0]!ERR</definedName>
    <definedName name="_____________________________CON123" localSheetId="0">#REF!</definedName>
    <definedName name="_____________________________CON123">#REF!</definedName>
    <definedName name="_____________________________EQP1" localSheetId="0">#REF!</definedName>
    <definedName name="_____________________________EQP1">#REF!</definedName>
    <definedName name="_____________________________EQP10" localSheetId="0">#REF!</definedName>
    <definedName name="_____________________________EQP10">#REF!</definedName>
    <definedName name="_____________________________EQP11">#REF!</definedName>
    <definedName name="_____________________________EQP12">#REF!</definedName>
    <definedName name="_____________________________EQP13">#REF!</definedName>
    <definedName name="_____________________________EQP14">#REF!</definedName>
    <definedName name="_____________________________EQP15">#REF!</definedName>
    <definedName name="_____________________________EQP16">#REF!</definedName>
    <definedName name="_____________________________EQP17">#REF!</definedName>
    <definedName name="_____________________________EQP18">#REF!</definedName>
    <definedName name="_____________________________EQP19">#REF!</definedName>
    <definedName name="_____________________________EQP2">#REF!</definedName>
    <definedName name="_____________________________EQP20">#REF!</definedName>
    <definedName name="_____________________________EQP3">#REF!</definedName>
    <definedName name="_____________________________EQP4">#REF!</definedName>
    <definedName name="_____________________________EQP5">#REF!</definedName>
    <definedName name="_____________________________EQP6">#REF!</definedName>
    <definedName name="_____________________________EQP7">#REF!</definedName>
    <definedName name="_____________________________EQP8">#REF!</definedName>
    <definedName name="_____________________________EQP9">#REF!</definedName>
    <definedName name="_____________________________M14">#REF!</definedName>
    <definedName name="_____________________________MAT1">#REF!</definedName>
    <definedName name="_____________________________MAT10">#REF!</definedName>
    <definedName name="_____________________________MAT11">#REF!</definedName>
    <definedName name="_____________________________MAT1111">#REF!</definedName>
    <definedName name="_____________________________MAT12">#REF!</definedName>
    <definedName name="_____________________________MAT13">#REF!</definedName>
    <definedName name="_____________________________MAT14">#REF!</definedName>
    <definedName name="_____________________________MAT15">#REF!</definedName>
    <definedName name="_____________________________MAT16">#REF!</definedName>
    <definedName name="_____________________________MAT17">#REF!</definedName>
    <definedName name="_____________________________MAT170">#REF!</definedName>
    <definedName name="_____________________________MAT171">#REF!</definedName>
    <definedName name="_____________________________MAT18">#REF!</definedName>
    <definedName name="_____________________________MAT19">#REF!</definedName>
    <definedName name="_____________________________MAT2">#REF!</definedName>
    <definedName name="_____________________________MAT20">#REF!</definedName>
    <definedName name="_____________________________MAT21">#REF!</definedName>
    <definedName name="_____________________________MAT22">#REF!</definedName>
    <definedName name="_____________________________MAT23">#REF!</definedName>
    <definedName name="_____________________________MAT24">#REF!</definedName>
    <definedName name="_____________________________MAT25">#REF!</definedName>
    <definedName name="_____________________________MAT26">#REF!</definedName>
    <definedName name="_____________________________MAT27">#REF!</definedName>
    <definedName name="_____________________________MAT28">#REF!</definedName>
    <definedName name="_____________________________MAT29">#REF!</definedName>
    <definedName name="_____________________________MAT3">#REF!</definedName>
    <definedName name="_____________________________MAT30">#REF!</definedName>
    <definedName name="_____________________________MAT31">#REF!</definedName>
    <definedName name="_____________________________MAT32">#REF!</definedName>
    <definedName name="_____________________________MAT33">#REF!</definedName>
    <definedName name="_____________________________MAT34">#REF!</definedName>
    <definedName name="_____________________________MAT35">#REF!</definedName>
    <definedName name="_____________________________MAT36">#REF!</definedName>
    <definedName name="_____________________________MAT37">#REF!</definedName>
    <definedName name="_____________________________MAT4">#REF!</definedName>
    <definedName name="_____________________________MAT5">#REF!</definedName>
    <definedName name="_____________________________MAT6">#REF!</definedName>
    <definedName name="_____________________________MAT7">#REF!</definedName>
    <definedName name="_____________________________MAT8">#REF!</definedName>
    <definedName name="_____________________________MAT832">#REF!</definedName>
    <definedName name="_____________________________MAT9">#REF!</definedName>
    <definedName name="_____________________________MAY88">#REF!</definedName>
    <definedName name="_____________________________MO1">#REF!</definedName>
    <definedName name="_____________________________MO10">#REF!</definedName>
    <definedName name="_____________________________MO2">#REF!</definedName>
    <definedName name="_____________________________MO3">#REF!</definedName>
    <definedName name="_____________________________MO4">#REF!</definedName>
    <definedName name="_____________________________MO5">#REF!</definedName>
    <definedName name="_____________________________MO6">#REF!</definedName>
    <definedName name="_____________________________MO7">#REF!</definedName>
    <definedName name="_____________________________MO8">#REF!</definedName>
    <definedName name="_____________________________MO9">#REF!</definedName>
    <definedName name="_____________________________MV1">#REF!</definedName>
    <definedName name="_____________________________MV10">#REF!</definedName>
    <definedName name="_____________________________MV11">#REF!</definedName>
    <definedName name="_____________________________MV12">#REF!</definedName>
    <definedName name="_____________________________MV13">#REF!</definedName>
    <definedName name="_____________________________MV14">#REF!</definedName>
    <definedName name="_____________________________MV15">#REF!</definedName>
    <definedName name="_____________________________MV16">#REF!</definedName>
    <definedName name="_____________________________MV17">#REF!</definedName>
    <definedName name="_____________________________MV18">#REF!</definedName>
    <definedName name="_____________________________MV19">#REF!</definedName>
    <definedName name="_____________________________MV2">#REF!</definedName>
    <definedName name="_____________________________MV20">#REF!</definedName>
    <definedName name="_____________________________MV3">#REF!</definedName>
    <definedName name="_____________________________MV5">#REF!</definedName>
    <definedName name="_____________________________MV6">#REF!</definedName>
    <definedName name="_____________________________MV7">#REF!</definedName>
    <definedName name="_____________________________MV8">#REF!</definedName>
    <definedName name="_____________________________MV9">#REF!</definedName>
    <definedName name="____________________________CON123">#REF!</definedName>
    <definedName name="____________________________EQP1">#REF!</definedName>
    <definedName name="____________________________EQP10">#REF!</definedName>
    <definedName name="____________________________EQP11">#REF!</definedName>
    <definedName name="____________________________EQP12">#REF!</definedName>
    <definedName name="____________________________EQP13">#REF!</definedName>
    <definedName name="____________________________EQP14">#REF!</definedName>
    <definedName name="____________________________EQP15">#REF!</definedName>
    <definedName name="____________________________EQP16">#REF!</definedName>
    <definedName name="____________________________EQP17">#REF!</definedName>
    <definedName name="____________________________EQP18">#REF!</definedName>
    <definedName name="____________________________EQP19">#REF!</definedName>
    <definedName name="____________________________EQP2">#REF!</definedName>
    <definedName name="____________________________EQP20">#REF!</definedName>
    <definedName name="____________________________EQP3">#REF!</definedName>
    <definedName name="____________________________EQP4">#REF!</definedName>
    <definedName name="____________________________EQP5">#REF!</definedName>
    <definedName name="____________________________EQP6">#REF!</definedName>
    <definedName name="____________________________EQP7">#REF!</definedName>
    <definedName name="____________________________EQP8">#REF!</definedName>
    <definedName name="____________________________EQP9">#REF!</definedName>
    <definedName name="____________________________M14">#REF!</definedName>
    <definedName name="____________________________MAT1">#REF!</definedName>
    <definedName name="____________________________MAT10">#REF!</definedName>
    <definedName name="____________________________MAT11">#REF!</definedName>
    <definedName name="____________________________MAT1111">#REF!</definedName>
    <definedName name="____________________________MAT12">#REF!</definedName>
    <definedName name="____________________________MAT13">#REF!</definedName>
    <definedName name="____________________________MAT14">#REF!</definedName>
    <definedName name="____________________________MAT15">#REF!</definedName>
    <definedName name="____________________________MAT16">#REF!</definedName>
    <definedName name="____________________________MAT17">#REF!</definedName>
    <definedName name="____________________________MAT170">#REF!</definedName>
    <definedName name="____________________________MAT171">#REF!</definedName>
    <definedName name="____________________________MAT18">#REF!</definedName>
    <definedName name="____________________________MAT19">#REF!</definedName>
    <definedName name="____________________________MAT2">#REF!</definedName>
    <definedName name="____________________________MAT20">#REF!</definedName>
    <definedName name="____________________________MAT21">#REF!</definedName>
    <definedName name="____________________________MAT22">#REF!</definedName>
    <definedName name="____________________________MAT23">#REF!</definedName>
    <definedName name="____________________________MAT24">#REF!</definedName>
    <definedName name="____________________________MAT25">#REF!</definedName>
    <definedName name="____________________________MAT26">#REF!</definedName>
    <definedName name="____________________________MAT27">#REF!</definedName>
    <definedName name="____________________________MAT28">#REF!</definedName>
    <definedName name="____________________________MAT29">#REF!</definedName>
    <definedName name="____________________________MAT3">#REF!</definedName>
    <definedName name="____________________________MAT30">#REF!</definedName>
    <definedName name="____________________________MAT31">#REF!</definedName>
    <definedName name="____________________________MAT32">#REF!</definedName>
    <definedName name="____________________________MAT33">#REF!</definedName>
    <definedName name="____________________________MAT34">#REF!</definedName>
    <definedName name="____________________________MAT35">#REF!</definedName>
    <definedName name="____________________________MAT36">#REF!</definedName>
    <definedName name="____________________________MAT37">#REF!</definedName>
    <definedName name="____________________________MAT4">#REF!</definedName>
    <definedName name="____________________________MAT5">#REF!</definedName>
    <definedName name="____________________________MAT6">#REF!</definedName>
    <definedName name="____________________________MAT7">#REF!</definedName>
    <definedName name="____________________________MAT8">#REF!</definedName>
    <definedName name="____________________________MAT832">#REF!</definedName>
    <definedName name="____________________________MAT9">#REF!</definedName>
    <definedName name="____________________________MAY88">#REF!</definedName>
    <definedName name="____________________________MO1">#REF!</definedName>
    <definedName name="____________________________MO10">#REF!</definedName>
    <definedName name="____________________________MO2">#REF!</definedName>
    <definedName name="____________________________MO3">#REF!</definedName>
    <definedName name="____________________________MO4">#REF!</definedName>
    <definedName name="____________________________MO5">#REF!</definedName>
    <definedName name="____________________________MO6">#REF!</definedName>
    <definedName name="____________________________MO7">#REF!</definedName>
    <definedName name="____________________________MO8">#REF!</definedName>
    <definedName name="____________________________MO9">#REF!</definedName>
    <definedName name="____________________________MV1">#REF!</definedName>
    <definedName name="____________________________MV10">#REF!</definedName>
    <definedName name="____________________________MV11">#REF!</definedName>
    <definedName name="____________________________MV12">#REF!</definedName>
    <definedName name="____________________________MV13">#REF!</definedName>
    <definedName name="____________________________MV14">#REF!</definedName>
    <definedName name="____________________________MV15">#REF!</definedName>
    <definedName name="____________________________MV16">#REF!</definedName>
    <definedName name="____________________________MV17">#REF!</definedName>
    <definedName name="____________________________MV18">#REF!</definedName>
    <definedName name="____________________________MV19">#REF!</definedName>
    <definedName name="____________________________MV2">#REF!</definedName>
    <definedName name="____________________________MV20">#REF!</definedName>
    <definedName name="____________________________MV3">#REF!</definedName>
    <definedName name="____________________________MV5">#REF!</definedName>
    <definedName name="____________________________MV6">#REF!</definedName>
    <definedName name="____________________________MV7">#REF!</definedName>
    <definedName name="____________________________MV8">#REF!</definedName>
    <definedName name="____________________________MV9">#REF!</definedName>
    <definedName name="___________________________CON123">#REF!</definedName>
    <definedName name="___________________________EQP1">#REF!</definedName>
    <definedName name="___________________________EQP10">#REF!</definedName>
    <definedName name="___________________________EQP11">#REF!</definedName>
    <definedName name="___________________________EQP12">#REF!</definedName>
    <definedName name="___________________________EQP13">#REF!</definedName>
    <definedName name="___________________________EQP14">#REF!</definedName>
    <definedName name="___________________________EQP15">#REF!</definedName>
    <definedName name="___________________________EQP16">#REF!</definedName>
    <definedName name="___________________________EQP17">#REF!</definedName>
    <definedName name="___________________________EQP18">#REF!</definedName>
    <definedName name="___________________________EQP19">#REF!</definedName>
    <definedName name="___________________________EQP2">#REF!</definedName>
    <definedName name="___________________________EQP20">#REF!</definedName>
    <definedName name="___________________________EQP3">#REF!</definedName>
    <definedName name="___________________________EQP4">#REF!</definedName>
    <definedName name="___________________________EQP5">#REF!</definedName>
    <definedName name="___________________________EQP6">#REF!</definedName>
    <definedName name="___________________________EQP7">#REF!</definedName>
    <definedName name="___________________________EQP8">#REF!</definedName>
    <definedName name="___________________________EQP9">#REF!</definedName>
    <definedName name="___________________________M14">#REF!</definedName>
    <definedName name="___________________________MAT1">#REF!</definedName>
    <definedName name="___________________________MAT10">#REF!</definedName>
    <definedName name="___________________________MAT11">#REF!</definedName>
    <definedName name="___________________________MAT1111">#REF!</definedName>
    <definedName name="___________________________MAT12">#REF!</definedName>
    <definedName name="___________________________MAT13">#REF!</definedName>
    <definedName name="___________________________MAT14">#REF!</definedName>
    <definedName name="___________________________MAT15">#REF!</definedName>
    <definedName name="___________________________MAT16">#REF!</definedName>
    <definedName name="___________________________MAT17">#REF!</definedName>
    <definedName name="___________________________MAT170">#REF!</definedName>
    <definedName name="___________________________MAT171">#REF!</definedName>
    <definedName name="___________________________MAT18">#REF!</definedName>
    <definedName name="___________________________MAT19">#REF!</definedName>
    <definedName name="___________________________MAT2">#REF!</definedName>
    <definedName name="___________________________MAT20">#REF!</definedName>
    <definedName name="___________________________MAT21">#REF!</definedName>
    <definedName name="___________________________MAT22">#REF!</definedName>
    <definedName name="___________________________MAT23">#REF!</definedName>
    <definedName name="___________________________MAT24">#REF!</definedName>
    <definedName name="___________________________MAT25">#REF!</definedName>
    <definedName name="___________________________MAT26">#REF!</definedName>
    <definedName name="___________________________MAT27">#REF!</definedName>
    <definedName name="___________________________MAT28">#REF!</definedName>
    <definedName name="___________________________MAT29">#REF!</definedName>
    <definedName name="___________________________MAT3">#REF!</definedName>
    <definedName name="___________________________MAT30">#REF!</definedName>
    <definedName name="___________________________MAT31">#REF!</definedName>
    <definedName name="___________________________MAT32">#REF!</definedName>
    <definedName name="___________________________MAT33">#REF!</definedName>
    <definedName name="___________________________MAT34">#REF!</definedName>
    <definedName name="___________________________MAT35">#REF!</definedName>
    <definedName name="___________________________MAT36">#REF!</definedName>
    <definedName name="___________________________MAT37">#REF!</definedName>
    <definedName name="___________________________MAT4">#REF!</definedName>
    <definedName name="___________________________MAT5">#REF!</definedName>
    <definedName name="___________________________MAT6">#REF!</definedName>
    <definedName name="___________________________MAT7">#REF!</definedName>
    <definedName name="___________________________MAT8">#REF!</definedName>
    <definedName name="___________________________MAT832">#REF!</definedName>
    <definedName name="___________________________MAT9">#REF!</definedName>
    <definedName name="___________________________MAY88">#REF!</definedName>
    <definedName name="___________________________MO1">#REF!</definedName>
    <definedName name="___________________________MO10">#REF!</definedName>
    <definedName name="___________________________MO2">#REF!</definedName>
    <definedName name="___________________________MO3">#REF!</definedName>
    <definedName name="___________________________MO4">#REF!</definedName>
    <definedName name="___________________________MO5">#REF!</definedName>
    <definedName name="___________________________MO6">#REF!</definedName>
    <definedName name="___________________________MO7">#REF!</definedName>
    <definedName name="___________________________MO8">#REF!</definedName>
    <definedName name="___________________________MO9">#REF!</definedName>
    <definedName name="___________________________MV1">#REF!</definedName>
    <definedName name="___________________________MV10">#REF!</definedName>
    <definedName name="___________________________MV11">#REF!</definedName>
    <definedName name="___________________________MV12">#REF!</definedName>
    <definedName name="___________________________MV13">#REF!</definedName>
    <definedName name="___________________________MV14">#REF!</definedName>
    <definedName name="___________________________MV15">#REF!</definedName>
    <definedName name="___________________________MV16">#REF!</definedName>
    <definedName name="___________________________MV17">#REF!</definedName>
    <definedName name="___________________________MV18">#REF!</definedName>
    <definedName name="___________________________MV19">#REF!</definedName>
    <definedName name="___________________________MV2">#REF!</definedName>
    <definedName name="___________________________MV20">#REF!</definedName>
    <definedName name="___________________________MV3">#REF!</definedName>
    <definedName name="___________________________MV5">#REF!</definedName>
    <definedName name="___________________________MV6">#REF!</definedName>
    <definedName name="___________________________MV7">#REF!</definedName>
    <definedName name="___________________________MV8">#REF!</definedName>
    <definedName name="___________________________MV9">#REF!</definedName>
    <definedName name="__________________________CON123">#REF!</definedName>
    <definedName name="__________________________EQP1">#REF!</definedName>
    <definedName name="__________________________EQP10">#REF!</definedName>
    <definedName name="__________________________EQP11">#REF!</definedName>
    <definedName name="__________________________EQP12">#REF!</definedName>
    <definedName name="__________________________EQP13">#REF!</definedName>
    <definedName name="__________________________EQP14">#REF!</definedName>
    <definedName name="__________________________EQP15">#REF!</definedName>
    <definedName name="__________________________EQP16">#REF!</definedName>
    <definedName name="__________________________EQP17">#REF!</definedName>
    <definedName name="__________________________EQP18">#REF!</definedName>
    <definedName name="__________________________EQP19">#REF!</definedName>
    <definedName name="__________________________EQP2">#REF!</definedName>
    <definedName name="__________________________EQP20">#REF!</definedName>
    <definedName name="__________________________EQP3">#REF!</definedName>
    <definedName name="__________________________EQP4">#REF!</definedName>
    <definedName name="__________________________EQP5">#REF!</definedName>
    <definedName name="__________________________EQP6">#REF!</definedName>
    <definedName name="__________________________EQP7">#REF!</definedName>
    <definedName name="__________________________EQP8">#REF!</definedName>
    <definedName name="__________________________EQP9">#REF!</definedName>
    <definedName name="__________________________M14">#REF!</definedName>
    <definedName name="__________________________MAT1">#REF!</definedName>
    <definedName name="__________________________MAT10">#REF!</definedName>
    <definedName name="__________________________MAT11">#REF!</definedName>
    <definedName name="__________________________MAT1111">#REF!</definedName>
    <definedName name="__________________________MAT12">#REF!</definedName>
    <definedName name="__________________________MAT13">#REF!</definedName>
    <definedName name="__________________________MAT14">#REF!</definedName>
    <definedName name="__________________________MAT15">#REF!</definedName>
    <definedName name="__________________________MAT16">#REF!</definedName>
    <definedName name="__________________________MAT17">#REF!</definedName>
    <definedName name="__________________________MAT170">#REF!</definedName>
    <definedName name="__________________________MAT171">#REF!</definedName>
    <definedName name="__________________________MAT18">#REF!</definedName>
    <definedName name="__________________________MAT19">#REF!</definedName>
    <definedName name="__________________________MAT2">#REF!</definedName>
    <definedName name="__________________________MAT20">#REF!</definedName>
    <definedName name="__________________________MAT21">#REF!</definedName>
    <definedName name="__________________________MAT22">#REF!</definedName>
    <definedName name="__________________________MAT23">#REF!</definedName>
    <definedName name="__________________________MAT24">#REF!</definedName>
    <definedName name="__________________________MAT25">#REF!</definedName>
    <definedName name="__________________________MAT26">#REF!</definedName>
    <definedName name="__________________________MAT27">#REF!</definedName>
    <definedName name="__________________________MAT28">#REF!</definedName>
    <definedName name="__________________________MAT29">#REF!</definedName>
    <definedName name="__________________________MAT3">#REF!</definedName>
    <definedName name="__________________________MAT30">#REF!</definedName>
    <definedName name="__________________________MAT31">#REF!</definedName>
    <definedName name="__________________________MAT32">#REF!</definedName>
    <definedName name="__________________________MAT33">#REF!</definedName>
    <definedName name="__________________________MAT34">#REF!</definedName>
    <definedName name="__________________________MAT35">#REF!</definedName>
    <definedName name="__________________________MAT36">#REF!</definedName>
    <definedName name="__________________________MAT37">#REF!</definedName>
    <definedName name="__________________________MAT4">#REF!</definedName>
    <definedName name="__________________________MAT5">#REF!</definedName>
    <definedName name="__________________________MAT6">#REF!</definedName>
    <definedName name="__________________________MAT7">#REF!</definedName>
    <definedName name="__________________________MAT8">#REF!</definedName>
    <definedName name="__________________________MAT832">#REF!</definedName>
    <definedName name="__________________________MAT9">#REF!</definedName>
    <definedName name="__________________________MAY88">#REF!</definedName>
    <definedName name="__________________________MO1">#REF!</definedName>
    <definedName name="__________________________MO10">#REF!</definedName>
    <definedName name="__________________________MO2">#REF!</definedName>
    <definedName name="__________________________MO3">#REF!</definedName>
    <definedName name="__________________________MO4">#REF!</definedName>
    <definedName name="__________________________MO5">#REF!</definedName>
    <definedName name="__________________________MO6">#REF!</definedName>
    <definedName name="__________________________MO7">#REF!</definedName>
    <definedName name="__________________________MO8">#REF!</definedName>
    <definedName name="__________________________MO9">#REF!</definedName>
    <definedName name="__________________________MV1">#REF!</definedName>
    <definedName name="__________________________MV10">#REF!</definedName>
    <definedName name="__________________________MV11">#REF!</definedName>
    <definedName name="__________________________MV12">#REF!</definedName>
    <definedName name="__________________________MV13">#REF!</definedName>
    <definedName name="__________________________MV14">#REF!</definedName>
    <definedName name="__________________________MV15">#REF!</definedName>
    <definedName name="__________________________MV16">#REF!</definedName>
    <definedName name="__________________________MV17">#REF!</definedName>
    <definedName name="__________________________MV18">#REF!</definedName>
    <definedName name="__________________________MV19">#REF!</definedName>
    <definedName name="__________________________MV2">#REF!</definedName>
    <definedName name="__________________________MV20">#REF!</definedName>
    <definedName name="__________________________MV3">#REF!</definedName>
    <definedName name="__________________________MV5">#REF!</definedName>
    <definedName name="__________________________MV6">#REF!</definedName>
    <definedName name="__________________________MV7">#REF!</definedName>
    <definedName name="__________________________MV8">#REF!</definedName>
    <definedName name="__________________________MV9">#REF!</definedName>
    <definedName name="_________________________CON123">#REF!</definedName>
    <definedName name="_________________________EQP1">#REF!</definedName>
    <definedName name="_________________________EQP10">#REF!</definedName>
    <definedName name="_________________________EQP11">#REF!</definedName>
    <definedName name="_________________________EQP12">#REF!</definedName>
    <definedName name="_________________________EQP13">#REF!</definedName>
    <definedName name="_________________________EQP14">#REF!</definedName>
    <definedName name="_________________________EQP15">#REF!</definedName>
    <definedName name="_________________________EQP16">#REF!</definedName>
    <definedName name="_________________________EQP17">#REF!</definedName>
    <definedName name="_________________________EQP18">#REF!</definedName>
    <definedName name="_________________________EQP19">#REF!</definedName>
    <definedName name="_________________________EQP2">#REF!</definedName>
    <definedName name="_________________________EQP20">#REF!</definedName>
    <definedName name="_________________________EQP3">#REF!</definedName>
    <definedName name="_________________________EQP4">#REF!</definedName>
    <definedName name="_________________________EQP5">#REF!</definedName>
    <definedName name="_________________________EQP6">#REF!</definedName>
    <definedName name="_________________________EQP7">#REF!</definedName>
    <definedName name="_________________________EQP8">#REF!</definedName>
    <definedName name="_________________________EQP9">#REF!</definedName>
    <definedName name="_________________________M14">#REF!</definedName>
    <definedName name="_________________________MAT1">#REF!</definedName>
    <definedName name="_________________________MAT10">#REF!</definedName>
    <definedName name="_________________________MAT11">#REF!</definedName>
    <definedName name="_________________________MAT1111">#REF!</definedName>
    <definedName name="_________________________MAT12">#REF!</definedName>
    <definedName name="_________________________MAT13">#REF!</definedName>
    <definedName name="_________________________MAT14">#REF!</definedName>
    <definedName name="_________________________MAT15">#REF!</definedName>
    <definedName name="_________________________MAT16">#REF!</definedName>
    <definedName name="_________________________MAT17">#REF!</definedName>
    <definedName name="_________________________MAT170">#REF!</definedName>
    <definedName name="_________________________MAT171">#REF!</definedName>
    <definedName name="_________________________MAT18">#REF!</definedName>
    <definedName name="_________________________MAT19">#REF!</definedName>
    <definedName name="_________________________MAT2">#REF!</definedName>
    <definedName name="_________________________MAT20">#REF!</definedName>
    <definedName name="_________________________MAT21">#REF!</definedName>
    <definedName name="_________________________MAT22">#REF!</definedName>
    <definedName name="_________________________MAT23">#REF!</definedName>
    <definedName name="_________________________MAT24">#REF!</definedName>
    <definedName name="_________________________MAT25">#REF!</definedName>
    <definedName name="_________________________MAT26">#REF!</definedName>
    <definedName name="_________________________MAT27">#REF!</definedName>
    <definedName name="_________________________MAT28">#REF!</definedName>
    <definedName name="_________________________MAT29">#REF!</definedName>
    <definedName name="_________________________MAT3">#REF!</definedName>
    <definedName name="_________________________MAT30">#REF!</definedName>
    <definedName name="_________________________MAT31">#REF!</definedName>
    <definedName name="_________________________MAT32">#REF!</definedName>
    <definedName name="_________________________MAT33">#REF!</definedName>
    <definedName name="_________________________MAT34">#REF!</definedName>
    <definedName name="_________________________MAT35">#REF!</definedName>
    <definedName name="_________________________MAT36">#REF!</definedName>
    <definedName name="_________________________MAT37">#REF!</definedName>
    <definedName name="_________________________MAT4">#REF!</definedName>
    <definedName name="_________________________MAT5">#REF!</definedName>
    <definedName name="_________________________MAT6">#REF!</definedName>
    <definedName name="_________________________MAT7">#REF!</definedName>
    <definedName name="_________________________MAT8">#REF!</definedName>
    <definedName name="_________________________MAT832">#REF!</definedName>
    <definedName name="_________________________MAT9">#REF!</definedName>
    <definedName name="_________________________MAY88">#REF!</definedName>
    <definedName name="_________________________MO1">#REF!</definedName>
    <definedName name="_________________________MO10">#REF!</definedName>
    <definedName name="_________________________MO2">#REF!</definedName>
    <definedName name="_________________________MO3">#REF!</definedName>
    <definedName name="_________________________MO4">#REF!</definedName>
    <definedName name="_________________________MO5">#REF!</definedName>
    <definedName name="_________________________MO6">#REF!</definedName>
    <definedName name="_________________________MO7">#REF!</definedName>
    <definedName name="_________________________MO8">#REF!</definedName>
    <definedName name="_________________________MO9">#REF!</definedName>
    <definedName name="_________________________MV1">#REF!</definedName>
    <definedName name="_________________________MV10">#REF!</definedName>
    <definedName name="_________________________MV11">#REF!</definedName>
    <definedName name="_________________________MV12">#REF!</definedName>
    <definedName name="_________________________MV13">#REF!</definedName>
    <definedName name="_________________________MV14">#REF!</definedName>
    <definedName name="_________________________MV15">#REF!</definedName>
    <definedName name="_________________________MV16">#REF!</definedName>
    <definedName name="_________________________MV17">#REF!</definedName>
    <definedName name="_________________________MV18">#REF!</definedName>
    <definedName name="_________________________MV19">#REF!</definedName>
    <definedName name="_________________________MV2">#REF!</definedName>
    <definedName name="_________________________MV20">#REF!</definedName>
    <definedName name="_________________________MV3">#REF!</definedName>
    <definedName name="_________________________MV5">#REF!</definedName>
    <definedName name="_________________________MV6">#REF!</definedName>
    <definedName name="_________________________MV7">#REF!</definedName>
    <definedName name="_________________________MV8">#REF!</definedName>
    <definedName name="_________________________MV9">#REF!</definedName>
    <definedName name="________________________CON123">#REF!</definedName>
    <definedName name="________________________EQP1">#REF!</definedName>
    <definedName name="________________________EQP10">#REF!</definedName>
    <definedName name="________________________EQP11">#REF!</definedName>
    <definedName name="________________________EQP12">#REF!</definedName>
    <definedName name="________________________EQP13">#REF!</definedName>
    <definedName name="________________________EQP14">#REF!</definedName>
    <definedName name="________________________EQP15">#REF!</definedName>
    <definedName name="________________________EQP16">#REF!</definedName>
    <definedName name="________________________EQP17">#REF!</definedName>
    <definedName name="________________________EQP18">#REF!</definedName>
    <definedName name="________________________EQP19">#REF!</definedName>
    <definedName name="________________________EQP2">#REF!</definedName>
    <definedName name="________________________EQP20">#REF!</definedName>
    <definedName name="________________________EQP3">#REF!</definedName>
    <definedName name="________________________EQP4">#REF!</definedName>
    <definedName name="________________________EQP5">#REF!</definedName>
    <definedName name="________________________EQP6">#REF!</definedName>
    <definedName name="________________________EQP7">#REF!</definedName>
    <definedName name="________________________EQP8">#REF!</definedName>
    <definedName name="________________________EQP9">#REF!</definedName>
    <definedName name="________________________M14">#REF!</definedName>
    <definedName name="________________________MAT1">#REF!</definedName>
    <definedName name="________________________MAT10">#REF!</definedName>
    <definedName name="________________________MAT11">#REF!</definedName>
    <definedName name="________________________MAT1111">#REF!</definedName>
    <definedName name="________________________MAT12">#REF!</definedName>
    <definedName name="________________________MAT13">#REF!</definedName>
    <definedName name="________________________MAT14">#REF!</definedName>
    <definedName name="________________________MAT15">#REF!</definedName>
    <definedName name="________________________MAT16">#REF!</definedName>
    <definedName name="________________________MAT17">#REF!</definedName>
    <definedName name="________________________MAT170">#REF!</definedName>
    <definedName name="________________________MAT171">#REF!</definedName>
    <definedName name="________________________MAT18">#REF!</definedName>
    <definedName name="________________________MAT19">#REF!</definedName>
    <definedName name="________________________MAT2">#REF!</definedName>
    <definedName name="________________________MAT20">#REF!</definedName>
    <definedName name="________________________MAT21">#REF!</definedName>
    <definedName name="________________________MAT22">#REF!</definedName>
    <definedName name="________________________MAT23">#REF!</definedName>
    <definedName name="________________________MAT24">#REF!</definedName>
    <definedName name="________________________MAT25">#REF!</definedName>
    <definedName name="________________________MAT26">#REF!</definedName>
    <definedName name="________________________MAT27">#REF!</definedName>
    <definedName name="________________________MAT28">#REF!</definedName>
    <definedName name="________________________MAT29">#REF!</definedName>
    <definedName name="________________________MAT3">#REF!</definedName>
    <definedName name="________________________MAT30">#REF!</definedName>
    <definedName name="________________________MAT31">#REF!</definedName>
    <definedName name="________________________MAT32">#REF!</definedName>
    <definedName name="________________________MAT33">#REF!</definedName>
    <definedName name="________________________MAT34">#REF!</definedName>
    <definedName name="________________________MAT35">#REF!</definedName>
    <definedName name="________________________MAT36">#REF!</definedName>
    <definedName name="________________________MAT37">#REF!</definedName>
    <definedName name="________________________MAT4">#REF!</definedName>
    <definedName name="________________________MAT5">#REF!</definedName>
    <definedName name="________________________MAT6">#REF!</definedName>
    <definedName name="________________________MAT7">#REF!</definedName>
    <definedName name="________________________MAT8">#REF!</definedName>
    <definedName name="________________________MAT832">#REF!</definedName>
    <definedName name="________________________MAT9">#REF!</definedName>
    <definedName name="________________________MAY88">#REF!</definedName>
    <definedName name="________________________MO1">#REF!</definedName>
    <definedName name="________________________MO10">#REF!</definedName>
    <definedName name="________________________MO2">#REF!</definedName>
    <definedName name="________________________MO3">#REF!</definedName>
    <definedName name="________________________MO4">#REF!</definedName>
    <definedName name="________________________MO5">#REF!</definedName>
    <definedName name="________________________MO6">#REF!</definedName>
    <definedName name="________________________MO7">#REF!</definedName>
    <definedName name="________________________MO8">#REF!</definedName>
    <definedName name="________________________MO9">#REF!</definedName>
    <definedName name="________________________MV1">#REF!</definedName>
    <definedName name="________________________MV10">#REF!</definedName>
    <definedName name="________________________MV11">#REF!</definedName>
    <definedName name="________________________MV12">#REF!</definedName>
    <definedName name="________________________MV13">#REF!</definedName>
    <definedName name="________________________MV14">#REF!</definedName>
    <definedName name="________________________MV15">#REF!</definedName>
    <definedName name="________________________MV16">#REF!</definedName>
    <definedName name="________________________MV17">#REF!</definedName>
    <definedName name="________________________MV18">#REF!</definedName>
    <definedName name="________________________MV19">#REF!</definedName>
    <definedName name="________________________MV2">#REF!</definedName>
    <definedName name="________________________MV20">#REF!</definedName>
    <definedName name="________________________MV3">#REF!</definedName>
    <definedName name="________________________MV5">#REF!</definedName>
    <definedName name="________________________MV6">#REF!</definedName>
    <definedName name="________________________MV7">#REF!</definedName>
    <definedName name="________________________MV8">#REF!</definedName>
    <definedName name="________________________MV9">#REF!</definedName>
    <definedName name="_______________________CON123">#REF!</definedName>
    <definedName name="_______________________EQP1">#REF!</definedName>
    <definedName name="_______________________EQP10">#REF!</definedName>
    <definedName name="_______________________EQP11">#REF!</definedName>
    <definedName name="_______________________EQP12">#REF!</definedName>
    <definedName name="_______________________EQP13">#REF!</definedName>
    <definedName name="_______________________EQP14">#REF!</definedName>
    <definedName name="_______________________EQP15">#REF!</definedName>
    <definedName name="_______________________EQP16">#REF!</definedName>
    <definedName name="_______________________EQP17">#REF!</definedName>
    <definedName name="_______________________EQP18">#REF!</definedName>
    <definedName name="_______________________EQP19">#REF!</definedName>
    <definedName name="_______________________EQP2">#REF!</definedName>
    <definedName name="_______________________EQP20">#REF!</definedName>
    <definedName name="_______________________EQP3">#REF!</definedName>
    <definedName name="_______________________EQP4">#REF!</definedName>
    <definedName name="_______________________EQP5">#REF!</definedName>
    <definedName name="_______________________EQP6">#REF!</definedName>
    <definedName name="_______________________EQP7">#REF!</definedName>
    <definedName name="_______________________EQP8">#REF!</definedName>
    <definedName name="_______________________EQP9">#REF!</definedName>
    <definedName name="_______________________M14">#REF!</definedName>
    <definedName name="_______________________MAT1">#REF!</definedName>
    <definedName name="_______________________MAT10">#REF!</definedName>
    <definedName name="_______________________MAT11">#REF!</definedName>
    <definedName name="_______________________MAT1111">#REF!</definedName>
    <definedName name="_______________________MAT12">#REF!</definedName>
    <definedName name="_______________________MAT13">#REF!</definedName>
    <definedName name="_______________________MAT14">#REF!</definedName>
    <definedName name="_______________________MAT15">#REF!</definedName>
    <definedName name="_______________________MAT16">#REF!</definedName>
    <definedName name="_______________________MAT17">#REF!</definedName>
    <definedName name="_______________________MAT170">#REF!</definedName>
    <definedName name="_______________________MAT171">#REF!</definedName>
    <definedName name="_______________________MAT18">#REF!</definedName>
    <definedName name="_______________________MAT19">#REF!</definedName>
    <definedName name="_______________________MAT2">#REF!</definedName>
    <definedName name="_______________________MAT20">#REF!</definedName>
    <definedName name="_______________________MAT21">#REF!</definedName>
    <definedName name="_______________________MAT22">#REF!</definedName>
    <definedName name="_______________________MAT23">#REF!</definedName>
    <definedName name="_______________________MAT24">#REF!</definedName>
    <definedName name="_______________________MAT25">#REF!</definedName>
    <definedName name="_______________________MAT26">#REF!</definedName>
    <definedName name="_______________________MAT27">#REF!</definedName>
    <definedName name="_______________________MAT28">#REF!</definedName>
    <definedName name="_______________________MAT29">#REF!</definedName>
    <definedName name="_______________________MAT3">#REF!</definedName>
    <definedName name="_______________________MAT30">#REF!</definedName>
    <definedName name="_______________________MAT31">#REF!</definedName>
    <definedName name="_______________________MAT32">#REF!</definedName>
    <definedName name="_______________________MAT33">#REF!</definedName>
    <definedName name="_______________________MAT34">#REF!</definedName>
    <definedName name="_______________________MAT35">#REF!</definedName>
    <definedName name="_______________________MAT36">#REF!</definedName>
    <definedName name="_______________________MAT37">#REF!</definedName>
    <definedName name="_______________________MAT4">#REF!</definedName>
    <definedName name="_______________________MAT5">#REF!</definedName>
    <definedName name="_______________________MAT6">#REF!</definedName>
    <definedName name="_______________________MAT7">#REF!</definedName>
    <definedName name="_______________________MAT8">#REF!</definedName>
    <definedName name="_______________________MAT832">#REF!</definedName>
    <definedName name="_______________________MAT9">#REF!</definedName>
    <definedName name="_______________________MAY88">#REF!</definedName>
    <definedName name="_______________________MO1">#REF!</definedName>
    <definedName name="_______________________MO10">#REF!</definedName>
    <definedName name="_______________________MO2">#REF!</definedName>
    <definedName name="_______________________MO3">#REF!</definedName>
    <definedName name="_______________________MO4">#REF!</definedName>
    <definedName name="_______________________MO5">#REF!</definedName>
    <definedName name="_______________________MO6">#REF!</definedName>
    <definedName name="_______________________MO7">#REF!</definedName>
    <definedName name="_______________________MO8">#REF!</definedName>
    <definedName name="_______________________MO9">#REF!</definedName>
    <definedName name="_______________________MV1">#REF!</definedName>
    <definedName name="_______________________MV10">#REF!</definedName>
    <definedName name="_______________________MV11">#REF!</definedName>
    <definedName name="_______________________MV12">#REF!</definedName>
    <definedName name="_______________________MV13">#REF!</definedName>
    <definedName name="_______________________MV14">#REF!</definedName>
    <definedName name="_______________________MV15">#REF!</definedName>
    <definedName name="_______________________MV16">#REF!</definedName>
    <definedName name="_______________________MV17">#REF!</definedName>
    <definedName name="_______________________MV18">#REF!</definedName>
    <definedName name="_______________________MV19">#REF!</definedName>
    <definedName name="_______________________MV2">#REF!</definedName>
    <definedName name="_______________________MV20">#REF!</definedName>
    <definedName name="_______________________MV3">#REF!</definedName>
    <definedName name="_______________________MV5">#REF!</definedName>
    <definedName name="_______________________MV6">#REF!</definedName>
    <definedName name="_______________________MV7">#REF!</definedName>
    <definedName name="_______________________MV8">#REF!</definedName>
    <definedName name="_______________________MV9">#REF!</definedName>
    <definedName name="______________________CON123">#REF!</definedName>
    <definedName name="______________________EQP1">#REF!</definedName>
    <definedName name="______________________EQP10">#REF!</definedName>
    <definedName name="______________________EQP11">#REF!</definedName>
    <definedName name="______________________EQP12">#REF!</definedName>
    <definedName name="______________________EQP13">#REF!</definedName>
    <definedName name="______________________EQP14">#REF!</definedName>
    <definedName name="______________________EQP15">#REF!</definedName>
    <definedName name="______________________EQP16">#REF!</definedName>
    <definedName name="______________________EQP17">#REF!</definedName>
    <definedName name="______________________EQP18">#REF!</definedName>
    <definedName name="______________________EQP19">#REF!</definedName>
    <definedName name="______________________EQP2">#REF!</definedName>
    <definedName name="______________________EQP20">#REF!</definedName>
    <definedName name="______________________EQP3">#REF!</definedName>
    <definedName name="______________________EQP4">#REF!</definedName>
    <definedName name="______________________EQP5">#REF!</definedName>
    <definedName name="______________________EQP6">#REF!</definedName>
    <definedName name="______________________EQP7">#REF!</definedName>
    <definedName name="______________________EQP8">#REF!</definedName>
    <definedName name="______________________EQP9">#REF!</definedName>
    <definedName name="______________________FS01" localSheetId="5">#REF!</definedName>
    <definedName name="______________________FS01" localSheetId="4">#REF!</definedName>
    <definedName name="______________________FS01" localSheetId="6">#REF!</definedName>
    <definedName name="______________________FS01" localSheetId="7">#REF!</definedName>
    <definedName name="______________________FS01" localSheetId="8">#REF!</definedName>
    <definedName name="______________________FS01" localSheetId="9">#REF!</definedName>
    <definedName name="______________________FS01" localSheetId="12">#REF!</definedName>
    <definedName name="______________________FS01" localSheetId="10">#REF!</definedName>
    <definedName name="______________________FS01" localSheetId="11">#REF!</definedName>
    <definedName name="______________________FS01" localSheetId="13">#REF!</definedName>
    <definedName name="______________________FS01" localSheetId="14">#REF!</definedName>
    <definedName name="______________________FS01" localSheetId="15">#REF!</definedName>
    <definedName name="______________________FS01" localSheetId="16">#REF!</definedName>
    <definedName name="______________________FS01">#REF!</definedName>
    <definedName name="______________________M14">#REF!</definedName>
    <definedName name="______________________MAT1">#REF!</definedName>
    <definedName name="______________________MAT10">#REF!</definedName>
    <definedName name="______________________MAT11">#REF!</definedName>
    <definedName name="______________________MAT1111">#REF!</definedName>
    <definedName name="______________________MAT12">#REF!</definedName>
    <definedName name="______________________MAT13">#REF!</definedName>
    <definedName name="______________________MAT14">#REF!</definedName>
    <definedName name="______________________MAT15">#REF!</definedName>
    <definedName name="______________________MAT16">#REF!</definedName>
    <definedName name="______________________MAT17">#REF!</definedName>
    <definedName name="______________________MAT170">#REF!</definedName>
    <definedName name="______________________MAT171">#REF!</definedName>
    <definedName name="______________________MAT18">#REF!</definedName>
    <definedName name="______________________MAT19">#REF!</definedName>
    <definedName name="______________________MAT2">#REF!</definedName>
    <definedName name="______________________MAT20">#REF!</definedName>
    <definedName name="______________________MAT21">#REF!</definedName>
    <definedName name="______________________MAT22">#REF!</definedName>
    <definedName name="______________________MAT23">#REF!</definedName>
    <definedName name="______________________MAT24">#REF!</definedName>
    <definedName name="______________________MAT25">#REF!</definedName>
    <definedName name="______________________MAT26">#REF!</definedName>
    <definedName name="______________________MAT27">#REF!</definedName>
    <definedName name="______________________MAT28">#REF!</definedName>
    <definedName name="______________________MAT29">#REF!</definedName>
    <definedName name="______________________MAT3">#REF!</definedName>
    <definedName name="______________________MAT30">#REF!</definedName>
    <definedName name="______________________MAT31">#REF!</definedName>
    <definedName name="______________________MAT32">#REF!</definedName>
    <definedName name="______________________MAT33">#REF!</definedName>
    <definedName name="______________________MAT34">#REF!</definedName>
    <definedName name="______________________MAT35">#REF!</definedName>
    <definedName name="______________________MAT36">#REF!</definedName>
    <definedName name="______________________MAT37">#REF!</definedName>
    <definedName name="______________________MAT4">#REF!</definedName>
    <definedName name="______________________MAT5">#REF!</definedName>
    <definedName name="______________________MAT6">#REF!</definedName>
    <definedName name="______________________MAT7">#REF!</definedName>
    <definedName name="______________________MAT8">#REF!</definedName>
    <definedName name="______________________MAT832">#REF!</definedName>
    <definedName name="______________________MAT9">#REF!</definedName>
    <definedName name="______________________MAY88">#REF!</definedName>
    <definedName name="______________________MO1">#REF!</definedName>
    <definedName name="______________________MO10">#REF!</definedName>
    <definedName name="______________________MO2">#REF!</definedName>
    <definedName name="______________________MO3">#REF!</definedName>
    <definedName name="______________________MO4">#REF!</definedName>
    <definedName name="______________________MO5">#REF!</definedName>
    <definedName name="______________________MO6">#REF!</definedName>
    <definedName name="______________________MO7">#REF!</definedName>
    <definedName name="______________________MO8">#REF!</definedName>
    <definedName name="______________________MO9">#REF!</definedName>
    <definedName name="______________________MV1">#REF!</definedName>
    <definedName name="______________________MV10">#REF!</definedName>
    <definedName name="______________________MV11">#REF!</definedName>
    <definedName name="______________________MV12">#REF!</definedName>
    <definedName name="______________________MV13">#REF!</definedName>
    <definedName name="______________________MV14">#REF!</definedName>
    <definedName name="______________________MV15">#REF!</definedName>
    <definedName name="______________________MV16">#REF!</definedName>
    <definedName name="______________________MV17">#REF!</definedName>
    <definedName name="______________________MV18">#REF!</definedName>
    <definedName name="______________________MV19">#REF!</definedName>
    <definedName name="______________________MV2">#REF!</definedName>
    <definedName name="______________________MV20">#REF!</definedName>
    <definedName name="______________________MV3">#REF!</definedName>
    <definedName name="______________________MV5">#REF!</definedName>
    <definedName name="______________________MV6">#REF!</definedName>
    <definedName name="______________________MV7">#REF!</definedName>
    <definedName name="______________________MV8">#REF!</definedName>
    <definedName name="______________________MV9">#REF!</definedName>
    <definedName name="_____________________CON123">#REF!</definedName>
    <definedName name="_____________________EQP1">#REF!</definedName>
    <definedName name="_____________________EQP10">#REF!</definedName>
    <definedName name="_____________________EQP11">#REF!</definedName>
    <definedName name="_____________________EQP12">#REF!</definedName>
    <definedName name="_____________________EQP13">#REF!</definedName>
    <definedName name="_____________________EQP14">#REF!</definedName>
    <definedName name="_____________________EQP15">#REF!</definedName>
    <definedName name="_____________________EQP16">#REF!</definedName>
    <definedName name="_____________________EQP17">#REF!</definedName>
    <definedName name="_____________________EQP18">#REF!</definedName>
    <definedName name="_____________________EQP19">#REF!</definedName>
    <definedName name="_____________________EQP2">#REF!</definedName>
    <definedName name="_____________________EQP20">#REF!</definedName>
    <definedName name="_____________________EQP3">#REF!</definedName>
    <definedName name="_____________________EQP4">#REF!</definedName>
    <definedName name="_____________________EQP5">#REF!</definedName>
    <definedName name="_____________________EQP6">#REF!</definedName>
    <definedName name="_____________________EQP7">#REF!</definedName>
    <definedName name="_____________________EQP8">#REF!</definedName>
    <definedName name="_____________________EQP9">#REF!</definedName>
    <definedName name="_____________________FS01" localSheetId="5">#REF!</definedName>
    <definedName name="_____________________FS01" localSheetId="4">#REF!</definedName>
    <definedName name="_____________________FS01" localSheetId="6">#REF!</definedName>
    <definedName name="_____________________FS01" localSheetId="7">#REF!</definedName>
    <definedName name="_____________________FS01" localSheetId="8">#REF!</definedName>
    <definedName name="_____________________FS01" localSheetId="9">#REF!</definedName>
    <definedName name="_____________________FS01" localSheetId="12">#REF!</definedName>
    <definedName name="_____________________FS01" localSheetId="10">#REF!</definedName>
    <definedName name="_____________________FS01" localSheetId="11">#REF!</definedName>
    <definedName name="_____________________FS01" localSheetId="13">#REF!</definedName>
    <definedName name="_____________________FS01" localSheetId="14">#REF!</definedName>
    <definedName name="_____________________FS01" localSheetId="15">#REF!</definedName>
    <definedName name="_____________________FS01" localSheetId="16">#REF!</definedName>
    <definedName name="_____________________FS01">#REF!</definedName>
    <definedName name="_____________________M14">#REF!</definedName>
    <definedName name="_____________________MAT1">#REF!</definedName>
    <definedName name="_____________________MAT10">#REF!</definedName>
    <definedName name="_____________________MAT11">#REF!</definedName>
    <definedName name="_____________________MAT1111">#REF!</definedName>
    <definedName name="_____________________MAT12">#REF!</definedName>
    <definedName name="_____________________MAT13">#REF!</definedName>
    <definedName name="_____________________MAT14">#REF!</definedName>
    <definedName name="_____________________MAT15">#REF!</definedName>
    <definedName name="_____________________MAT16">#REF!</definedName>
    <definedName name="_____________________MAT17">#REF!</definedName>
    <definedName name="_____________________MAT170">#REF!</definedName>
    <definedName name="_____________________MAT171">#REF!</definedName>
    <definedName name="_____________________MAT18">#REF!</definedName>
    <definedName name="_____________________MAT19">#REF!</definedName>
    <definedName name="_____________________MAT2">#REF!</definedName>
    <definedName name="_____________________MAT20">#REF!</definedName>
    <definedName name="_____________________MAT21">#REF!</definedName>
    <definedName name="_____________________MAT22">#REF!</definedName>
    <definedName name="_____________________MAT23">#REF!</definedName>
    <definedName name="_____________________MAT24">#REF!</definedName>
    <definedName name="_____________________MAT25">#REF!</definedName>
    <definedName name="_____________________MAT26">#REF!</definedName>
    <definedName name="_____________________MAT27">#REF!</definedName>
    <definedName name="_____________________MAT28">#REF!</definedName>
    <definedName name="_____________________MAT29">#REF!</definedName>
    <definedName name="_____________________MAT3">#REF!</definedName>
    <definedName name="_____________________MAT30">#REF!</definedName>
    <definedName name="_____________________MAT31">#REF!</definedName>
    <definedName name="_____________________MAT32">#REF!</definedName>
    <definedName name="_____________________MAT33">#REF!</definedName>
    <definedName name="_____________________MAT34">#REF!</definedName>
    <definedName name="_____________________MAT35">#REF!</definedName>
    <definedName name="_____________________MAT36">#REF!</definedName>
    <definedName name="_____________________MAT37">#REF!</definedName>
    <definedName name="_____________________MAT4">#REF!</definedName>
    <definedName name="_____________________MAT5">#REF!</definedName>
    <definedName name="_____________________MAT6">#REF!</definedName>
    <definedName name="_____________________MAT7">#REF!</definedName>
    <definedName name="_____________________MAT8">#REF!</definedName>
    <definedName name="_____________________MAT832">#REF!</definedName>
    <definedName name="_____________________MAT9">#REF!</definedName>
    <definedName name="_____________________MAY88">#REF!</definedName>
    <definedName name="_____________________MO1">#REF!</definedName>
    <definedName name="_____________________MO10">#REF!</definedName>
    <definedName name="_____________________MO2">#REF!</definedName>
    <definedName name="_____________________MO3">#REF!</definedName>
    <definedName name="_____________________MO4">#REF!</definedName>
    <definedName name="_____________________MO5">#REF!</definedName>
    <definedName name="_____________________MO6">#REF!</definedName>
    <definedName name="_____________________MO7">#REF!</definedName>
    <definedName name="_____________________MO8">#REF!</definedName>
    <definedName name="_____________________MO9">#REF!</definedName>
    <definedName name="_____________________MV1">#REF!</definedName>
    <definedName name="_____________________MV10">#REF!</definedName>
    <definedName name="_____________________MV11">#REF!</definedName>
    <definedName name="_____________________MV12">#REF!</definedName>
    <definedName name="_____________________MV13">#REF!</definedName>
    <definedName name="_____________________MV14">#REF!</definedName>
    <definedName name="_____________________MV15">#REF!</definedName>
    <definedName name="_____________________MV16">#REF!</definedName>
    <definedName name="_____________________MV17">#REF!</definedName>
    <definedName name="_____________________MV18">#REF!</definedName>
    <definedName name="_____________________MV19">#REF!</definedName>
    <definedName name="_____________________MV2">#REF!</definedName>
    <definedName name="_____________________MV20">#REF!</definedName>
    <definedName name="_____________________MV3">#REF!</definedName>
    <definedName name="_____________________MV5">#REF!</definedName>
    <definedName name="_____________________MV6">#REF!</definedName>
    <definedName name="_____________________MV7">#REF!</definedName>
    <definedName name="_____________________MV8">#REF!</definedName>
    <definedName name="_____________________MV9">#REF!</definedName>
    <definedName name="____________________CON123">#REF!</definedName>
    <definedName name="____________________EQP1">#REF!</definedName>
    <definedName name="____________________EQP10">#REF!</definedName>
    <definedName name="____________________EQP11">#REF!</definedName>
    <definedName name="____________________EQP12">#REF!</definedName>
    <definedName name="____________________EQP13">#REF!</definedName>
    <definedName name="____________________EQP14">#REF!</definedName>
    <definedName name="____________________EQP15">#REF!</definedName>
    <definedName name="____________________EQP16">#REF!</definedName>
    <definedName name="____________________EQP17">#REF!</definedName>
    <definedName name="____________________EQP18">#REF!</definedName>
    <definedName name="____________________EQP19">#REF!</definedName>
    <definedName name="____________________EQP2">#REF!</definedName>
    <definedName name="____________________EQP20">#REF!</definedName>
    <definedName name="____________________EQP3">#REF!</definedName>
    <definedName name="____________________EQP4">#REF!</definedName>
    <definedName name="____________________EQP5">#REF!</definedName>
    <definedName name="____________________EQP6">#REF!</definedName>
    <definedName name="____________________EQP7">#REF!</definedName>
    <definedName name="____________________EQP8">#REF!</definedName>
    <definedName name="____________________EQP9">#REF!</definedName>
    <definedName name="____________________FS01" localSheetId="5">#REF!</definedName>
    <definedName name="____________________FS01" localSheetId="4">#REF!</definedName>
    <definedName name="____________________FS01" localSheetId="6">#REF!</definedName>
    <definedName name="____________________FS01" localSheetId="7">#REF!</definedName>
    <definedName name="____________________FS01" localSheetId="8">#REF!</definedName>
    <definedName name="____________________FS01" localSheetId="9">#REF!</definedName>
    <definedName name="____________________FS01" localSheetId="12">#REF!</definedName>
    <definedName name="____________________FS01" localSheetId="10">#REF!</definedName>
    <definedName name="____________________FS01" localSheetId="11">#REF!</definedName>
    <definedName name="____________________FS01" localSheetId="13">#REF!</definedName>
    <definedName name="____________________FS01" localSheetId="14">#REF!</definedName>
    <definedName name="____________________FS01" localSheetId="15">#REF!</definedName>
    <definedName name="____________________FS01" localSheetId="16">#REF!</definedName>
    <definedName name="____________________FS01">#REF!</definedName>
    <definedName name="____________________M14">#REF!</definedName>
    <definedName name="____________________MAT1">#REF!</definedName>
    <definedName name="____________________MAT10">#REF!</definedName>
    <definedName name="____________________MAT11">#REF!</definedName>
    <definedName name="____________________MAT1111">#REF!</definedName>
    <definedName name="____________________MAT12">#REF!</definedName>
    <definedName name="____________________MAT13">#REF!</definedName>
    <definedName name="____________________MAT14">#REF!</definedName>
    <definedName name="____________________MAT15">#REF!</definedName>
    <definedName name="____________________MAT16">#REF!</definedName>
    <definedName name="____________________MAT17">#REF!</definedName>
    <definedName name="____________________MAT170">#REF!</definedName>
    <definedName name="____________________MAT171">#REF!</definedName>
    <definedName name="____________________MAT18">#REF!</definedName>
    <definedName name="____________________MAT19">#REF!</definedName>
    <definedName name="____________________MAT2">#REF!</definedName>
    <definedName name="____________________MAT20">#REF!</definedName>
    <definedName name="____________________MAT21">#REF!</definedName>
    <definedName name="____________________MAT22">#REF!</definedName>
    <definedName name="____________________MAT23">#REF!</definedName>
    <definedName name="____________________MAT24">#REF!</definedName>
    <definedName name="____________________MAT25">#REF!</definedName>
    <definedName name="____________________MAT26">#REF!</definedName>
    <definedName name="____________________MAT27">#REF!</definedName>
    <definedName name="____________________MAT28">#REF!</definedName>
    <definedName name="____________________MAT29">#REF!</definedName>
    <definedName name="____________________MAT3">#REF!</definedName>
    <definedName name="____________________MAT30">#REF!</definedName>
    <definedName name="____________________MAT31">#REF!</definedName>
    <definedName name="____________________MAT32">#REF!</definedName>
    <definedName name="____________________MAT33">#REF!</definedName>
    <definedName name="____________________MAT34">#REF!</definedName>
    <definedName name="____________________MAT35">#REF!</definedName>
    <definedName name="____________________MAT36">#REF!</definedName>
    <definedName name="____________________MAT37">#REF!</definedName>
    <definedName name="____________________MAT4">#REF!</definedName>
    <definedName name="____________________MAT5">#REF!</definedName>
    <definedName name="____________________MAT6">#REF!</definedName>
    <definedName name="____________________MAT7">#REF!</definedName>
    <definedName name="____________________MAT8">#REF!</definedName>
    <definedName name="____________________MAT832">#REF!</definedName>
    <definedName name="____________________MAT9">#REF!</definedName>
    <definedName name="____________________MAY88">#REF!</definedName>
    <definedName name="____________________MO1">#REF!</definedName>
    <definedName name="____________________MO10">#REF!</definedName>
    <definedName name="____________________MO2">#REF!</definedName>
    <definedName name="____________________MO3">#REF!</definedName>
    <definedName name="____________________MO4">#REF!</definedName>
    <definedName name="____________________MO5">#REF!</definedName>
    <definedName name="____________________MO6">#REF!</definedName>
    <definedName name="____________________MO7">#REF!</definedName>
    <definedName name="____________________MO8">#REF!</definedName>
    <definedName name="____________________MO9">#REF!</definedName>
    <definedName name="____________________MV1">#REF!</definedName>
    <definedName name="____________________MV10">#REF!</definedName>
    <definedName name="____________________MV11">#REF!</definedName>
    <definedName name="____________________MV12">#REF!</definedName>
    <definedName name="____________________MV13">#REF!</definedName>
    <definedName name="____________________MV14">#REF!</definedName>
    <definedName name="____________________MV15">#REF!</definedName>
    <definedName name="____________________MV16">#REF!</definedName>
    <definedName name="____________________MV17">#REF!</definedName>
    <definedName name="____________________MV18">#REF!</definedName>
    <definedName name="____________________MV19">#REF!</definedName>
    <definedName name="____________________MV2">#REF!</definedName>
    <definedName name="____________________MV20">#REF!</definedName>
    <definedName name="____________________MV3">#REF!</definedName>
    <definedName name="____________________MV5">#REF!</definedName>
    <definedName name="____________________MV6">#REF!</definedName>
    <definedName name="____________________MV7">#REF!</definedName>
    <definedName name="____________________MV8">#REF!</definedName>
    <definedName name="____________________MV9">#REF!</definedName>
    <definedName name="___________________CON123">#REF!</definedName>
    <definedName name="___________________EQP1">#REF!</definedName>
    <definedName name="___________________EQP10">#REF!</definedName>
    <definedName name="___________________EQP11">#REF!</definedName>
    <definedName name="___________________EQP12">#REF!</definedName>
    <definedName name="___________________EQP13">#REF!</definedName>
    <definedName name="___________________EQP14">#REF!</definedName>
    <definedName name="___________________EQP15">#REF!</definedName>
    <definedName name="___________________EQP16">#REF!</definedName>
    <definedName name="___________________EQP17">#REF!</definedName>
    <definedName name="___________________EQP18">#REF!</definedName>
    <definedName name="___________________EQP19">#REF!</definedName>
    <definedName name="___________________EQP2">#REF!</definedName>
    <definedName name="___________________EQP20">#REF!</definedName>
    <definedName name="___________________EQP3">#REF!</definedName>
    <definedName name="___________________EQP4">#REF!</definedName>
    <definedName name="___________________EQP5">#REF!</definedName>
    <definedName name="___________________EQP6">#REF!</definedName>
    <definedName name="___________________EQP7">#REF!</definedName>
    <definedName name="___________________EQP8">#REF!</definedName>
    <definedName name="___________________EQP9">#REF!</definedName>
    <definedName name="___________________FS01" localSheetId="5">[0]!ERR</definedName>
    <definedName name="___________________FS01" localSheetId="4">[0]!ERR</definedName>
    <definedName name="___________________FS01" localSheetId="6">[0]!ERR</definedName>
    <definedName name="___________________FS01" localSheetId="7">[0]!ERR</definedName>
    <definedName name="___________________FS01" localSheetId="8">[0]!ERR</definedName>
    <definedName name="___________________FS01" localSheetId="9">[0]!ERR</definedName>
    <definedName name="___________________FS01" localSheetId="12">[0]!ERR</definedName>
    <definedName name="___________________FS01" localSheetId="10">[0]!ERR</definedName>
    <definedName name="___________________FS01" localSheetId="11">[0]!ERR</definedName>
    <definedName name="___________________FS01" localSheetId="13">[0]!ERR</definedName>
    <definedName name="___________________FS01" localSheetId="14">[0]!ERR</definedName>
    <definedName name="___________________FS01" localSheetId="15">[0]!ERR</definedName>
    <definedName name="___________________FS01" localSheetId="16">[0]!ERR</definedName>
    <definedName name="___________________FS01" localSheetId="0">[0]!ERR</definedName>
    <definedName name="___________________FS01">[0]!ERR</definedName>
    <definedName name="___________________M14" localSheetId="0">#REF!</definedName>
    <definedName name="___________________M14">#REF!</definedName>
    <definedName name="___________________MAT1" localSheetId="0">#REF!</definedName>
    <definedName name="___________________MAT1">#REF!</definedName>
    <definedName name="___________________MAT10" localSheetId="0">#REF!</definedName>
    <definedName name="___________________MAT10">#REF!</definedName>
    <definedName name="___________________MAT11">#REF!</definedName>
    <definedName name="___________________MAT1111">#REF!</definedName>
    <definedName name="___________________MAT12">#REF!</definedName>
    <definedName name="___________________MAT13">#REF!</definedName>
    <definedName name="___________________MAT14">#REF!</definedName>
    <definedName name="___________________MAT15">#REF!</definedName>
    <definedName name="___________________MAT16">#REF!</definedName>
    <definedName name="___________________MAT17">#REF!</definedName>
    <definedName name="___________________MAT170">#REF!</definedName>
    <definedName name="___________________MAT171">#REF!</definedName>
    <definedName name="___________________MAT18">#REF!</definedName>
    <definedName name="___________________MAT19">#REF!</definedName>
    <definedName name="___________________MAT2">#REF!</definedName>
    <definedName name="___________________MAT20">#REF!</definedName>
    <definedName name="___________________MAT21">#REF!</definedName>
    <definedName name="___________________MAT22">#REF!</definedName>
    <definedName name="___________________MAT23">#REF!</definedName>
    <definedName name="___________________MAT24">#REF!</definedName>
    <definedName name="___________________MAT25">#REF!</definedName>
    <definedName name="___________________MAT26">#REF!</definedName>
    <definedName name="___________________MAT27">#REF!</definedName>
    <definedName name="___________________MAT28">#REF!</definedName>
    <definedName name="___________________MAT29">#REF!</definedName>
    <definedName name="___________________MAT3">#REF!</definedName>
    <definedName name="___________________MAT30">#REF!</definedName>
    <definedName name="___________________MAT31">#REF!</definedName>
    <definedName name="___________________MAT32">#REF!</definedName>
    <definedName name="___________________MAT33">#REF!</definedName>
    <definedName name="___________________MAT34">#REF!</definedName>
    <definedName name="___________________MAT35">#REF!</definedName>
    <definedName name="___________________MAT36">#REF!</definedName>
    <definedName name="___________________MAT37">#REF!</definedName>
    <definedName name="___________________MAT4">#REF!</definedName>
    <definedName name="___________________MAT5">#REF!</definedName>
    <definedName name="___________________MAT6">#REF!</definedName>
    <definedName name="___________________MAT7">#REF!</definedName>
    <definedName name="___________________MAT8">#REF!</definedName>
    <definedName name="___________________MAT832">#REF!</definedName>
    <definedName name="___________________MAT9">#REF!</definedName>
    <definedName name="___________________MAY88">#REF!</definedName>
    <definedName name="___________________MO1">#REF!</definedName>
    <definedName name="___________________MO10">#REF!</definedName>
    <definedName name="___________________MO2">#REF!</definedName>
    <definedName name="___________________MO3">#REF!</definedName>
    <definedName name="___________________MO4">#REF!</definedName>
    <definedName name="___________________MO5">#REF!</definedName>
    <definedName name="___________________MO6">#REF!</definedName>
    <definedName name="___________________MO7">#REF!</definedName>
    <definedName name="___________________MO8">#REF!</definedName>
    <definedName name="___________________MO9">#REF!</definedName>
    <definedName name="___________________MV1">#REF!</definedName>
    <definedName name="___________________MV10">#REF!</definedName>
    <definedName name="___________________MV11">#REF!</definedName>
    <definedName name="___________________MV12">#REF!</definedName>
    <definedName name="___________________MV13">#REF!</definedName>
    <definedName name="___________________MV14">#REF!</definedName>
    <definedName name="___________________MV15">#REF!</definedName>
    <definedName name="___________________MV16">#REF!</definedName>
    <definedName name="___________________MV17">#REF!</definedName>
    <definedName name="___________________MV18">#REF!</definedName>
    <definedName name="___________________MV19">#REF!</definedName>
    <definedName name="___________________MV2">#REF!</definedName>
    <definedName name="___________________MV20">#REF!</definedName>
    <definedName name="___________________MV3">#REF!</definedName>
    <definedName name="___________________MV5">#REF!</definedName>
    <definedName name="___________________MV6">#REF!</definedName>
    <definedName name="___________________MV7">#REF!</definedName>
    <definedName name="___________________MV8">#REF!</definedName>
    <definedName name="___________________MV9">#REF!</definedName>
    <definedName name="__________________CON123">#REF!</definedName>
    <definedName name="__________________EQP1">#REF!</definedName>
    <definedName name="__________________EQP10">#REF!</definedName>
    <definedName name="__________________EQP11">#REF!</definedName>
    <definedName name="__________________EQP12">#REF!</definedName>
    <definedName name="__________________EQP13">#REF!</definedName>
    <definedName name="__________________EQP14">#REF!</definedName>
    <definedName name="__________________EQP15">#REF!</definedName>
    <definedName name="__________________EQP16">#REF!</definedName>
    <definedName name="__________________EQP17">#REF!</definedName>
    <definedName name="__________________EQP18">#REF!</definedName>
    <definedName name="__________________EQP19">#REF!</definedName>
    <definedName name="__________________EQP2">#REF!</definedName>
    <definedName name="__________________EQP20">#REF!</definedName>
    <definedName name="__________________EQP3">#REF!</definedName>
    <definedName name="__________________EQP4">#REF!</definedName>
    <definedName name="__________________EQP5">#REF!</definedName>
    <definedName name="__________________EQP6">#REF!</definedName>
    <definedName name="__________________EQP7">#REF!</definedName>
    <definedName name="__________________EQP8">#REF!</definedName>
    <definedName name="__________________EQP9">#REF!</definedName>
    <definedName name="__________________FS01" localSheetId="5">[0]!ERR</definedName>
    <definedName name="__________________FS01" localSheetId="4">[0]!ERR</definedName>
    <definedName name="__________________FS01" localSheetId="6">[0]!ERR</definedName>
    <definedName name="__________________FS01" localSheetId="7">[0]!ERR</definedName>
    <definedName name="__________________FS01" localSheetId="8">[0]!ERR</definedName>
    <definedName name="__________________FS01" localSheetId="9">[0]!ERR</definedName>
    <definedName name="__________________FS01" localSheetId="12">[0]!ERR</definedName>
    <definedName name="__________________FS01" localSheetId="10">[0]!ERR</definedName>
    <definedName name="__________________FS01" localSheetId="11">[0]!ERR</definedName>
    <definedName name="__________________FS01" localSheetId="13">[0]!ERR</definedName>
    <definedName name="__________________FS01" localSheetId="14">[0]!ERR</definedName>
    <definedName name="__________________FS01" localSheetId="15">[0]!ERR</definedName>
    <definedName name="__________________FS01" localSheetId="16">[0]!ERR</definedName>
    <definedName name="__________________FS01" localSheetId="0">[0]!ERR</definedName>
    <definedName name="__________________FS01">[0]!ERR</definedName>
    <definedName name="__________________M14" localSheetId="0">#REF!</definedName>
    <definedName name="__________________M14">#REF!</definedName>
    <definedName name="__________________MAT1" localSheetId="0">#REF!</definedName>
    <definedName name="__________________MAT1">#REF!</definedName>
    <definedName name="__________________MAT10" localSheetId="0">#REF!</definedName>
    <definedName name="__________________MAT10">#REF!</definedName>
    <definedName name="__________________MAT11">#REF!</definedName>
    <definedName name="__________________MAT1111">#REF!</definedName>
    <definedName name="__________________MAT12">#REF!</definedName>
    <definedName name="__________________MAT13">#REF!</definedName>
    <definedName name="__________________MAT14">#REF!</definedName>
    <definedName name="__________________MAT15">#REF!</definedName>
    <definedName name="__________________MAT16">#REF!</definedName>
    <definedName name="__________________MAT17">#REF!</definedName>
    <definedName name="__________________MAT170">#REF!</definedName>
    <definedName name="__________________MAT171">#REF!</definedName>
    <definedName name="__________________MAT18">#REF!</definedName>
    <definedName name="__________________MAT19">#REF!</definedName>
    <definedName name="__________________MAT2">#REF!</definedName>
    <definedName name="__________________MAT20">#REF!</definedName>
    <definedName name="__________________MAT21">#REF!</definedName>
    <definedName name="__________________MAT22">#REF!</definedName>
    <definedName name="__________________MAT23">#REF!</definedName>
    <definedName name="__________________MAT24">#REF!</definedName>
    <definedName name="__________________MAT25">#REF!</definedName>
    <definedName name="__________________MAT26">#REF!</definedName>
    <definedName name="__________________MAT27">#REF!</definedName>
    <definedName name="__________________MAT28">#REF!</definedName>
    <definedName name="__________________MAT29">#REF!</definedName>
    <definedName name="__________________MAT3">#REF!</definedName>
    <definedName name="__________________MAT30">#REF!</definedName>
    <definedName name="__________________MAT31">#REF!</definedName>
    <definedName name="__________________MAT32">#REF!</definedName>
    <definedName name="__________________MAT33">#REF!</definedName>
    <definedName name="__________________MAT34">#REF!</definedName>
    <definedName name="__________________MAT35">#REF!</definedName>
    <definedName name="__________________MAT36">#REF!</definedName>
    <definedName name="__________________MAT37">#REF!</definedName>
    <definedName name="__________________MAT38">#REF!</definedName>
    <definedName name="__________________MAT39">#REF!</definedName>
    <definedName name="__________________MAT4">#REF!</definedName>
    <definedName name="__________________MAT40">#REF!</definedName>
    <definedName name="__________________MAT5">#REF!</definedName>
    <definedName name="__________________MAT6">#REF!</definedName>
    <definedName name="__________________MAT7">#REF!</definedName>
    <definedName name="__________________MAT8">#REF!</definedName>
    <definedName name="__________________MAT832">#REF!</definedName>
    <definedName name="__________________MAT9">#REF!</definedName>
    <definedName name="__________________MAY88">#REF!</definedName>
    <definedName name="__________________MO1">#REF!</definedName>
    <definedName name="__________________MO10">#REF!</definedName>
    <definedName name="__________________MO2">#REF!</definedName>
    <definedName name="__________________MO3">#REF!</definedName>
    <definedName name="__________________MO4">#REF!</definedName>
    <definedName name="__________________MO5">#REF!</definedName>
    <definedName name="__________________MO6">#REF!</definedName>
    <definedName name="__________________MO7">#REF!</definedName>
    <definedName name="__________________MO8">#REF!</definedName>
    <definedName name="__________________MO9">#REF!</definedName>
    <definedName name="__________________MV1">#REF!</definedName>
    <definedName name="__________________MV10">#REF!</definedName>
    <definedName name="__________________MV11">#REF!</definedName>
    <definedName name="__________________MV12">#REF!</definedName>
    <definedName name="__________________MV13">#REF!</definedName>
    <definedName name="__________________MV14">#REF!</definedName>
    <definedName name="__________________MV15">#REF!</definedName>
    <definedName name="__________________MV16">#REF!</definedName>
    <definedName name="__________________MV17">#REF!</definedName>
    <definedName name="__________________MV18">#REF!</definedName>
    <definedName name="__________________MV19">#REF!</definedName>
    <definedName name="__________________MV2">#REF!</definedName>
    <definedName name="__________________MV20">#REF!</definedName>
    <definedName name="__________________MV3">#REF!</definedName>
    <definedName name="__________________MV4">#REF!</definedName>
    <definedName name="__________________MV5">#REF!</definedName>
    <definedName name="__________________MV6">#REF!</definedName>
    <definedName name="__________________MV7">#REF!</definedName>
    <definedName name="__________________MV8">#REF!</definedName>
    <definedName name="__________________MV9">#REF!</definedName>
    <definedName name="__________________POR1">#REF!</definedName>
    <definedName name="__________________POR2">#REF!</definedName>
    <definedName name="__________________POR3">#REF!</definedName>
    <definedName name="__________________POR4">#REF!</definedName>
    <definedName name="__________________POR5">#REF!</definedName>
    <definedName name="_________________CON123">#REF!</definedName>
    <definedName name="_________________EQP1">#REF!</definedName>
    <definedName name="_________________EQP10">#REF!</definedName>
    <definedName name="_________________EQP11">#REF!</definedName>
    <definedName name="_________________EQP12">#REF!</definedName>
    <definedName name="_________________EQP13">#REF!</definedName>
    <definedName name="_________________EQP14">#REF!</definedName>
    <definedName name="_________________EQP15">#REF!</definedName>
    <definedName name="_________________EQP16">#REF!</definedName>
    <definedName name="_________________EQP17">#REF!</definedName>
    <definedName name="_________________EQP18">#REF!</definedName>
    <definedName name="_________________EQP19">#REF!</definedName>
    <definedName name="_________________EQP2">#REF!</definedName>
    <definedName name="_________________EQP20">#REF!</definedName>
    <definedName name="_________________EQP3">#REF!</definedName>
    <definedName name="_________________EQP4">#REF!</definedName>
    <definedName name="_________________EQP5">#REF!</definedName>
    <definedName name="_________________EQP6">#REF!</definedName>
    <definedName name="_________________EQP7">#REF!</definedName>
    <definedName name="_________________EQP8">#REF!</definedName>
    <definedName name="_________________EQP9">#REF!</definedName>
    <definedName name="_________________FS01" localSheetId="5">#REF!</definedName>
    <definedName name="_________________FS01" localSheetId="4">#REF!</definedName>
    <definedName name="_________________FS01" localSheetId="6">#REF!</definedName>
    <definedName name="_________________FS01" localSheetId="7">#REF!</definedName>
    <definedName name="_________________FS01" localSheetId="8">#REF!</definedName>
    <definedName name="_________________FS01" localSheetId="9">#REF!</definedName>
    <definedName name="_________________FS01" localSheetId="12">#REF!</definedName>
    <definedName name="_________________FS01" localSheetId="10">#REF!</definedName>
    <definedName name="_________________FS01" localSheetId="11">#REF!</definedName>
    <definedName name="_________________FS01" localSheetId="13">#REF!</definedName>
    <definedName name="_________________FS01" localSheetId="14">#REF!</definedName>
    <definedName name="_________________FS01" localSheetId="15">#REF!</definedName>
    <definedName name="_________________FS01" localSheetId="16">#REF!</definedName>
    <definedName name="_________________FS01">#REF!</definedName>
    <definedName name="_________________M14">#REF!</definedName>
    <definedName name="_________________MAT1">#REF!</definedName>
    <definedName name="_________________MAT10">#REF!</definedName>
    <definedName name="_________________MAT11">#REF!</definedName>
    <definedName name="_________________MAT1111">#REF!</definedName>
    <definedName name="_________________MAT12">#REF!</definedName>
    <definedName name="_________________MAT13">#REF!</definedName>
    <definedName name="_________________MAT14">#REF!</definedName>
    <definedName name="_________________MAT15">#REF!</definedName>
    <definedName name="_________________MAT16">#REF!</definedName>
    <definedName name="_________________MAT17">#REF!</definedName>
    <definedName name="_________________MAT170">#REF!</definedName>
    <definedName name="_________________MAT171">#REF!</definedName>
    <definedName name="_________________MAT18">#REF!</definedName>
    <definedName name="_________________MAT19">#REF!</definedName>
    <definedName name="_________________MAT2">#REF!</definedName>
    <definedName name="_________________MAT20">#REF!</definedName>
    <definedName name="_________________MAT21">#REF!</definedName>
    <definedName name="_________________MAT22">#REF!</definedName>
    <definedName name="_________________MAT23">#REF!</definedName>
    <definedName name="_________________MAT24">#REF!</definedName>
    <definedName name="_________________MAT25">#REF!</definedName>
    <definedName name="_________________MAT26">#REF!</definedName>
    <definedName name="_________________MAT27">#REF!</definedName>
    <definedName name="_________________MAT28">#REF!</definedName>
    <definedName name="_________________MAT29">#REF!</definedName>
    <definedName name="_________________MAT3">#REF!</definedName>
    <definedName name="_________________MAT30">#REF!</definedName>
    <definedName name="_________________MAT31">#REF!</definedName>
    <definedName name="_________________MAT32">#REF!</definedName>
    <definedName name="_________________MAT33">#REF!</definedName>
    <definedName name="_________________MAT34">#REF!</definedName>
    <definedName name="_________________MAT35">#REF!</definedName>
    <definedName name="_________________MAT36">#REF!</definedName>
    <definedName name="_________________MAT37">#REF!</definedName>
    <definedName name="_________________MAT4">#REF!</definedName>
    <definedName name="_________________MAT5">#REF!</definedName>
    <definedName name="_________________MAT6">#REF!</definedName>
    <definedName name="_________________MAT7">#REF!</definedName>
    <definedName name="_________________MAT8">#REF!</definedName>
    <definedName name="_________________MAT832">#REF!</definedName>
    <definedName name="_________________MAT9">#REF!</definedName>
    <definedName name="_________________MAY88">#REF!</definedName>
    <definedName name="_________________MO1">#REF!</definedName>
    <definedName name="_________________MO10">#REF!</definedName>
    <definedName name="_________________MO2">#REF!</definedName>
    <definedName name="_________________MO3">#REF!</definedName>
    <definedName name="_________________MO4">#REF!</definedName>
    <definedName name="_________________MO5">#REF!</definedName>
    <definedName name="_________________MO6">#REF!</definedName>
    <definedName name="_________________MO7">#REF!</definedName>
    <definedName name="_________________MO8">#REF!</definedName>
    <definedName name="_________________MO9">#REF!</definedName>
    <definedName name="_________________MV1">#REF!</definedName>
    <definedName name="_________________MV10">#REF!</definedName>
    <definedName name="_________________MV11">#REF!</definedName>
    <definedName name="_________________MV12">#REF!</definedName>
    <definedName name="_________________MV13">#REF!</definedName>
    <definedName name="_________________MV14">#REF!</definedName>
    <definedName name="_________________MV15">#REF!</definedName>
    <definedName name="_________________MV16">#REF!</definedName>
    <definedName name="_________________MV17">#REF!</definedName>
    <definedName name="_________________MV18">#REF!</definedName>
    <definedName name="_________________MV19">#REF!</definedName>
    <definedName name="_________________MV2">#REF!</definedName>
    <definedName name="_________________MV20">#REF!</definedName>
    <definedName name="_________________MV3">#REF!</definedName>
    <definedName name="_________________MV5">#REF!</definedName>
    <definedName name="_________________MV6">#REF!</definedName>
    <definedName name="_________________MV7">#REF!</definedName>
    <definedName name="_________________MV8">#REF!</definedName>
    <definedName name="_________________MV9">#REF!</definedName>
    <definedName name="________________CON123">#REF!</definedName>
    <definedName name="________________EQP1">#REF!</definedName>
    <definedName name="________________EQP10">#REF!</definedName>
    <definedName name="________________EQP11">#REF!</definedName>
    <definedName name="________________EQP12">#REF!</definedName>
    <definedName name="________________EQP13">#REF!</definedName>
    <definedName name="________________EQP14">#REF!</definedName>
    <definedName name="________________EQP15">#REF!</definedName>
    <definedName name="________________EQP16">#REF!</definedName>
    <definedName name="________________EQP17">#REF!</definedName>
    <definedName name="________________EQP18">#REF!</definedName>
    <definedName name="________________EQP19">#REF!</definedName>
    <definedName name="________________EQP2">#REF!</definedName>
    <definedName name="________________EQP20">#REF!</definedName>
    <definedName name="________________EQP3">#REF!</definedName>
    <definedName name="________________EQP4">#REF!</definedName>
    <definedName name="________________EQP5">#REF!</definedName>
    <definedName name="________________EQP6">#REF!</definedName>
    <definedName name="________________EQP7">#REF!</definedName>
    <definedName name="________________EQP8">#REF!</definedName>
    <definedName name="________________EQP9">#REF!</definedName>
    <definedName name="________________FS01" localSheetId="5">[0]!ERR</definedName>
    <definedName name="________________FS01" localSheetId="4">[0]!ERR</definedName>
    <definedName name="________________FS01" localSheetId="6">[0]!ERR</definedName>
    <definedName name="________________FS01" localSheetId="7">[0]!ERR</definedName>
    <definedName name="________________FS01" localSheetId="8">[0]!ERR</definedName>
    <definedName name="________________FS01" localSheetId="9">[0]!ERR</definedName>
    <definedName name="________________FS01" localSheetId="12">[0]!ERR</definedName>
    <definedName name="________________FS01" localSheetId="10">[0]!ERR</definedName>
    <definedName name="________________FS01" localSheetId="11">[0]!ERR</definedName>
    <definedName name="________________FS01" localSheetId="13">[0]!ERR</definedName>
    <definedName name="________________FS01" localSheetId="14">[0]!ERR</definedName>
    <definedName name="________________FS01" localSheetId="15">[0]!ERR</definedName>
    <definedName name="________________FS01" localSheetId="16">[0]!ERR</definedName>
    <definedName name="________________FS01" localSheetId="0">[0]!ERR</definedName>
    <definedName name="________________FS01">[0]!ERR</definedName>
    <definedName name="________________M14" localSheetId="0">#REF!</definedName>
    <definedName name="________________M14">#REF!</definedName>
    <definedName name="________________MAT1" localSheetId="0">#REF!</definedName>
    <definedName name="________________MAT1">#REF!</definedName>
    <definedName name="________________MAT10" localSheetId="0">#REF!</definedName>
    <definedName name="________________MAT10">#REF!</definedName>
    <definedName name="________________MAT11">#REF!</definedName>
    <definedName name="________________MAT1111">#REF!</definedName>
    <definedName name="________________MAT12">#REF!</definedName>
    <definedName name="________________MAT13">#REF!</definedName>
    <definedName name="________________MAT14">#REF!</definedName>
    <definedName name="________________MAT15">#REF!</definedName>
    <definedName name="________________MAT16">#REF!</definedName>
    <definedName name="________________MAT17">#REF!</definedName>
    <definedName name="________________MAT170">#REF!</definedName>
    <definedName name="________________MAT171">#REF!</definedName>
    <definedName name="________________MAT18">#REF!</definedName>
    <definedName name="________________MAT19">#REF!</definedName>
    <definedName name="________________MAT2">#REF!</definedName>
    <definedName name="________________MAT20">#REF!</definedName>
    <definedName name="________________MAT21">#REF!</definedName>
    <definedName name="________________MAT22">#REF!</definedName>
    <definedName name="________________MAT23">#REF!</definedName>
    <definedName name="________________MAT24">#REF!</definedName>
    <definedName name="________________MAT25">#REF!</definedName>
    <definedName name="________________MAT26">#REF!</definedName>
    <definedName name="________________MAT27">#REF!</definedName>
    <definedName name="________________MAT28">#REF!</definedName>
    <definedName name="________________MAT29">#REF!</definedName>
    <definedName name="________________MAT3">#REF!</definedName>
    <definedName name="________________MAT30">#REF!</definedName>
    <definedName name="________________MAT31">#REF!</definedName>
    <definedName name="________________MAT32">#REF!</definedName>
    <definedName name="________________MAT33">#REF!</definedName>
    <definedName name="________________MAT34">#REF!</definedName>
    <definedName name="________________MAT35">#REF!</definedName>
    <definedName name="________________MAT36">#REF!</definedName>
    <definedName name="________________MAT37">#REF!</definedName>
    <definedName name="________________MAT4">#REF!</definedName>
    <definedName name="________________MAT5">#REF!</definedName>
    <definedName name="________________MAT6">#REF!</definedName>
    <definedName name="________________MAT7">#REF!</definedName>
    <definedName name="________________MAT8">#REF!</definedName>
    <definedName name="________________MAT832">#REF!</definedName>
    <definedName name="________________MAT9">#REF!</definedName>
    <definedName name="________________MAY88">#REF!</definedName>
    <definedName name="________________MO1">#REF!</definedName>
    <definedName name="________________MO10">#REF!</definedName>
    <definedName name="________________MO2">#REF!</definedName>
    <definedName name="________________MO3">#REF!</definedName>
    <definedName name="________________MO4">#REF!</definedName>
    <definedName name="________________MO5">#REF!</definedName>
    <definedName name="________________MO6">#REF!</definedName>
    <definedName name="________________MO7">#REF!</definedName>
    <definedName name="________________MO8">#REF!</definedName>
    <definedName name="________________MO9">#REF!</definedName>
    <definedName name="________________MV1">#REF!</definedName>
    <definedName name="________________MV10">#REF!</definedName>
    <definedName name="________________MV11">#REF!</definedName>
    <definedName name="________________MV12">#REF!</definedName>
    <definedName name="________________MV13">#REF!</definedName>
    <definedName name="________________MV14">#REF!</definedName>
    <definedName name="________________MV15">#REF!</definedName>
    <definedName name="________________MV16">#REF!</definedName>
    <definedName name="________________MV17">#REF!</definedName>
    <definedName name="________________MV18">#REF!</definedName>
    <definedName name="________________MV19">#REF!</definedName>
    <definedName name="________________MV2">#REF!</definedName>
    <definedName name="________________MV20">#REF!</definedName>
    <definedName name="________________MV3">#REF!</definedName>
    <definedName name="________________MV5">#REF!</definedName>
    <definedName name="________________MV6">#REF!</definedName>
    <definedName name="________________MV7">#REF!</definedName>
    <definedName name="________________MV8">#REF!</definedName>
    <definedName name="________________MV9">#REF!</definedName>
    <definedName name="_______________CON123">#REF!</definedName>
    <definedName name="_______________EQP1">#REF!</definedName>
    <definedName name="_______________EQP10">#REF!</definedName>
    <definedName name="_______________EQP11">#REF!</definedName>
    <definedName name="_______________EQP12">#REF!</definedName>
    <definedName name="_______________EQP13">#REF!</definedName>
    <definedName name="_______________EQP14">#REF!</definedName>
    <definedName name="_______________EQP15">#REF!</definedName>
    <definedName name="_______________EQP16">#REF!</definedName>
    <definedName name="_______________EQP17">#REF!</definedName>
    <definedName name="_______________EQP18">#REF!</definedName>
    <definedName name="_______________EQP19">#REF!</definedName>
    <definedName name="_______________EQP2">#REF!</definedName>
    <definedName name="_______________EQP20">#REF!</definedName>
    <definedName name="_______________EQP3">#REF!</definedName>
    <definedName name="_______________EQP4">#REF!</definedName>
    <definedName name="_______________EQP5">#REF!</definedName>
    <definedName name="_______________EQP6">#REF!</definedName>
    <definedName name="_______________EQP7">#REF!</definedName>
    <definedName name="_______________EQP8">#REF!</definedName>
    <definedName name="_______________EQP9">#REF!</definedName>
    <definedName name="_______________EST1">#REF!</definedName>
    <definedName name="_______________EST10">#REF!</definedName>
    <definedName name="_______________EST11">#REF!</definedName>
    <definedName name="_______________EST12">#REF!</definedName>
    <definedName name="_______________EST13">#REF!</definedName>
    <definedName name="_______________EST14">#REF!</definedName>
    <definedName name="_______________EST15">#REF!</definedName>
    <definedName name="_______________EST16">#REF!</definedName>
    <definedName name="_______________EST17">#REF!</definedName>
    <definedName name="_______________EST18">#REF!</definedName>
    <definedName name="_______________EST19">#REF!</definedName>
    <definedName name="_______________EST2">#REF!</definedName>
    <definedName name="_______________EST3">#REF!</definedName>
    <definedName name="_______________EST4">#REF!</definedName>
    <definedName name="_______________EST5">#REF!</definedName>
    <definedName name="_______________EST6">#REF!</definedName>
    <definedName name="_______________EST7">#REF!</definedName>
    <definedName name="_______________EST8">#REF!</definedName>
    <definedName name="_______________EST9">#REF!</definedName>
    <definedName name="_______________EXC1">#REF!</definedName>
    <definedName name="_______________EXC10">#REF!</definedName>
    <definedName name="_______________EXC11">#REF!</definedName>
    <definedName name="_______________EXC12">#REF!</definedName>
    <definedName name="_______________EXC2">#REF!</definedName>
    <definedName name="_______________EXC3">#REF!</definedName>
    <definedName name="_______________EXC4">#REF!</definedName>
    <definedName name="_______________EXC5">#REF!</definedName>
    <definedName name="_______________EXC6">#REF!</definedName>
    <definedName name="_______________EXC7">#REF!</definedName>
    <definedName name="_______________EXC8">#REF!</definedName>
    <definedName name="_______________EXC9">#REF!</definedName>
    <definedName name="_______________F" localSheetId="5">[0]!ERR</definedName>
    <definedName name="_______________F" localSheetId="4">[0]!ERR</definedName>
    <definedName name="_______________F" localSheetId="6">[0]!ERR</definedName>
    <definedName name="_______________F" localSheetId="7">[0]!ERR</definedName>
    <definedName name="_______________F" localSheetId="8">[0]!ERR</definedName>
    <definedName name="_______________F" localSheetId="9">[0]!ERR</definedName>
    <definedName name="_______________F" localSheetId="12">[0]!ERR</definedName>
    <definedName name="_______________F" localSheetId="10">[0]!ERR</definedName>
    <definedName name="_______________F" localSheetId="11">[0]!ERR</definedName>
    <definedName name="_______________F" localSheetId="13">[0]!ERR</definedName>
    <definedName name="_______________F" localSheetId="14">[0]!ERR</definedName>
    <definedName name="_______________F" localSheetId="15">[0]!ERR</definedName>
    <definedName name="_______________F" localSheetId="16">[0]!ERR</definedName>
    <definedName name="_______________F" localSheetId="0">[0]!ERR</definedName>
    <definedName name="_______________F">[0]!ERR</definedName>
    <definedName name="_______________F_1">#NAME?</definedName>
    <definedName name="_______________F_2">#NAME?</definedName>
    <definedName name="_______________F_4">#NAME?</definedName>
    <definedName name="_______________F_6">#NAME?</definedName>
    <definedName name="_______________F_7">#NAME?</definedName>
    <definedName name="_______________F_8">#NAME?</definedName>
    <definedName name="_______________FS01" localSheetId="5">[0]!ERR</definedName>
    <definedName name="_______________FS01" localSheetId="4">[0]!ERR</definedName>
    <definedName name="_______________FS01" localSheetId="6">[0]!ERR</definedName>
    <definedName name="_______________FS01" localSheetId="7">[0]!ERR</definedName>
    <definedName name="_______________FS01" localSheetId="8">[0]!ERR</definedName>
    <definedName name="_______________FS01" localSheetId="9">[0]!ERR</definedName>
    <definedName name="_______________FS01" localSheetId="12">[0]!ERR</definedName>
    <definedName name="_______________FS01" localSheetId="10">[0]!ERR</definedName>
    <definedName name="_______________FS01" localSheetId="11">[0]!ERR</definedName>
    <definedName name="_______________FS01" localSheetId="13">[0]!ERR</definedName>
    <definedName name="_______________FS01" localSheetId="14">[0]!ERR</definedName>
    <definedName name="_______________FS01" localSheetId="15">[0]!ERR</definedName>
    <definedName name="_______________FS01" localSheetId="16">[0]!ERR</definedName>
    <definedName name="_______________FS01" localSheetId="0">[0]!ERR</definedName>
    <definedName name="_______________FS01">[0]!ERR</definedName>
    <definedName name="_______________FS01_1">#NAME?</definedName>
    <definedName name="_______________FS01_2">#NAME?</definedName>
    <definedName name="_______________FS01_4">#NAME?</definedName>
    <definedName name="_______________FS01_6">#NAME?</definedName>
    <definedName name="_______________FS01_7">#NAME?</definedName>
    <definedName name="_______________FS01_8">#NAME?</definedName>
    <definedName name="_______________M14" localSheetId="0">#REF!</definedName>
    <definedName name="_______________M14">#REF!</definedName>
    <definedName name="_______________MAT1" localSheetId="0">#REF!</definedName>
    <definedName name="_______________MAT1">#REF!</definedName>
    <definedName name="_______________MAT10" localSheetId="0">#REF!</definedName>
    <definedName name="_______________MAT10">#REF!</definedName>
    <definedName name="_______________MAT11">#REF!</definedName>
    <definedName name="_______________MAT1111">#REF!</definedName>
    <definedName name="_______________MAT12">#REF!</definedName>
    <definedName name="_______________MAT13">#REF!</definedName>
    <definedName name="_______________MAT14">#REF!</definedName>
    <definedName name="_______________MAT15">#REF!</definedName>
    <definedName name="_______________MAT16">#REF!</definedName>
    <definedName name="_______________MAT17">#REF!</definedName>
    <definedName name="_______________MAT170">#REF!</definedName>
    <definedName name="_______________MAT171">#REF!</definedName>
    <definedName name="_______________MAT18">#REF!</definedName>
    <definedName name="_______________MAT19">#REF!</definedName>
    <definedName name="_______________MAT2">#REF!</definedName>
    <definedName name="_______________MAT20">#REF!</definedName>
    <definedName name="_______________MAT21">#REF!</definedName>
    <definedName name="_______________MAT22">#REF!</definedName>
    <definedName name="_______________MAT23">#REF!</definedName>
    <definedName name="_______________MAT24">#REF!</definedName>
    <definedName name="_______________MAT25">#REF!</definedName>
    <definedName name="_______________MAT26">#REF!</definedName>
    <definedName name="_______________MAT27">#REF!</definedName>
    <definedName name="_______________MAT28">#REF!</definedName>
    <definedName name="_______________MAT29">#REF!</definedName>
    <definedName name="_______________MAT3">#REF!</definedName>
    <definedName name="_______________MAT30">#REF!</definedName>
    <definedName name="_______________MAT31">#REF!</definedName>
    <definedName name="_______________MAT32">#REF!</definedName>
    <definedName name="_______________MAT33">#REF!</definedName>
    <definedName name="_______________MAT34">#REF!</definedName>
    <definedName name="_______________MAT35">#REF!</definedName>
    <definedName name="_______________MAT36">#REF!</definedName>
    <definedName name="_______________MAT37">#REF!</definedName>
    <definedName name="_______________MAT4">#REF!</definedName>
    <definedName name="_______________MAT5">#REF!</definedName>
    <definedName name="_______________MAT6">#REF!</definedName>
    <definedName name="_______________MAT7">#REF!</definedName>
    <definedName name="_______________MAT8">#REF!</definedName>
    <definedName name="_______________MAT832">#REF!</definedName>
    <definedName name="_______________MAT9">#REF!</definedName>
    <definedName name="_______________MAY88">#REF!</definedName>
    <definedName name="_______________MO1">#REF!</definedName>
    <definedName name="_______________MO10">#REF!</definedName>
    <definedName name="_______________MO2">#REF!</definedName>
    <definedName name="_______________MO3">#REF!</definedName>
    <definedName name="_______________MO4">#REF!</definedName>
    <definedName name="_______________MO5">#REF!</definedName>
    <definedName name="_______________MO6">#REF!</definedName>
    <definedName name="_______________MO7">#REF!</definedName>
    <definedName name="_______________MO8">#REF!</definedName>
    <definedName name="_______________MO9">#REF!</definedName>
    <definedName name="_______________MV1">#REF!</definedName>
    <definedName name="_______________MV10">#REF!</definedName>
    <definedName name="_______________MV11">#REF!</definedName>
    <definedName name="_______________MV12">#REF!</definedName>
    <definedName name="_______________MV13">#REF!</definedName>
    <definedName name="_______________MV14">#REF!</definedName>
    <definedName name="_______________MV15">#REF!</definedName>
    <definedName name="_______________MV16">#REF!</definedName>
    <definedName name="_______________MV17">#REF!</definedName>
    <definedName name="_______________MV18">#REF!</definedName>
    <definedName name="_______________MV19">#REF!</definedName>
    <definedName name="_______________MV2">#REF!</definedName>
    <definedName name="_______________MV20">#REF!</definedName>
    <definedName name="_______________MV3">#REF!</definedName>
    <definedName name="_______________MV5">#REF!</definedName>
    <definedName name="_______________MV6">#REF!</definedName>
    <definedName name="_______________MV7">#REF!</definedName>
    <definedName name="_______________MV8">#REF!</definedName>
    <definedName name="_______________MV9">#REF!</definedName>
    <definedName name="______________CON123">#REF!</definedName>
    <definedName name="______________EQP1">#REF!</definedName>
    <definedName name="______________EQP10">#REF!</definedName>
    <definedName name="______________EQP11">#REF!</definedName>
    <definedName name="______________EQP12">#REF!</definedName>
    <definedName name="______________EQP13">#REF!</definedName>
    <definedName name="______________EQP14">#REF!</definedName>
    <definedName name="______________EQP15">#REF!</definedName>
    <definedName name="______________EQP16">#REF!</definedName>
    <definedName name="______________EQP17">#REF!</definedName>
    <definedName name="______________EQP18">#REF!</definedName>
    <definedName name="______________EQP19">#REF!</definedName>
    <definedName name="______________EQP2">#REF!</definedName>
    <definedName name="______________EQP20">#REF!</definedName>
    <definedName name="______________EQP3">#REF!</definedName>
    <definedName name="______________EQP4">#REF!</definedName>
    <definedName name="______________EQP5">#REF!</definedName>
    <definedName name="______________EQP6">#REF!</definedName>
    <definedName name="______________EQP7">#REF!</definedName>
    <definedName name="______________EQP8">#REF!</definedName>
    <definedName name="______________EQP9">#REF!</definedName>
    <definedName name="______________F" localSheetId="5">[0]!ERR</definedName>
    <definedName name="______________F" localSheetId="4">[0]!ERR</definedName>
    <definedName name="______________F" localSheetId="6">[0]!ERR</definedName>
    <definedName name="______________F" localSheetId="7">[0]!ERR</definedName>
    <definedName name="______________F" localSheetId="8">[0]!ERR</definedName>
    <definedName name="______________F" localSheetId="9">[0]!ERR</definedName>
    <definedName name="______________F" localSheetId="12">[0]!ERR</definedName>
    <definedName name="______________F" localSheetId="10">[0]!ERR</definedName>
    <definedName name="______________F" localSheetId="11">[0]!ERR</definedName>
    <definedName name="______________F" localSheetId="13">[0]!ERR</definedName>
    <definedName name="______________F" localSheetId="14">[0]!ERR</definedName>
    <definedName name="______________F" localSheetId="15">[0]!ERR</definedName>
    <definedName name="______________F" localSheetId="16">[0]!ERR</definedName>
    <definedName name="______________F" localSheetId="0">[0]!ERR</definedName>
    <definedName name="______________F">[0]!ERR</definedName>
    <definedName name="______________F_1">#NAME?</definedName>
    <definedName name="______________F_2">#NAME?</definedName>
    <definedName name="______________F_4">#NAME?</definedName>
    <definedName name="______________F_6">#NAME?</definedName>
    <definedName name="______________F_7">#NAME?</definedName>
    <definedName name="______________F_8">#NAME?</definedName>
    <definedName name="______________FS01" localSheetId="5">[0]!ERR</definedName>
    <definedName name="______________FS01" localSheetId="4">[0]!ERR</definedName>
    <definedName name="______________FS01" localSheetId="6">[0]!ERR</definedName>
    <definedName name="______________FS01" localSheetId="7">[0]!ERR</definedName>
    <definedName name="______________FS01" localSheetId="8">[0]!ERR</definedName>
    <definedName name="______________FS01" localSheetId="9">[0]!ERR</definedName>
    <definedName name="______________FS01" localSheetId="12">[0]!ERR</definedName>
    <definedName name="______________FS01" localSheetId="10">[0]!ERR</definedName>
    <definedName name="______________FS01" localSheetId="11">[0]!ERR</definedName>
    <definedName name="______________FS01" localSheetId="13">[0]!ERR</definedName>
    <definedName name="______________FS01" localSheetId="14">[0]!ERR</definedName>
    <definedName name="______________FS01" localSheetId="15">[0]!ERR</definedName>
    <definedName name="______________FS01" localSheetId="16">[0]!ERR</definedName>
    <definedName name="______________FS01" localSheetId="0">[0]!ERR</definedName>
    <definedName name="______________FS01">[0]!ERR</definedName>
    <definedName name="______________FS01_1">#NAME?</definedName>
    <definedName name="______________FS01_2">#NAME?</definedName>
    <definedName name="______________FS01_4">#NAME?</definedName>
    <definedName name="______________FS01_6">#NAME?</definedName>
    <definedName name="______________FS01_7">#NAME?</definedName>
    <definedName name="______________FS01_8">#NAME?</definedName>
    <definedName name="______________M14" localSheetId="0">#REF!</definedName>
    <definedName name="______________M14">#REF!</definedName>
    <definedName name="______________MAT1" localSheetId="0">#REF!</definedName>
    <definedName name="______________MAT1">#REF!</definedName>
    <definedName name="______________MAT10" localSheetId="0">#REF!</definedName>
    <definedName name="______________MAT10">#REF!</definedName>
    <definedName name="______________MAT11">#REF!</definedName>
    <definedName name="______________MAT1111">#REF!</definedName>
    <definedName name="______________MAT12">#REF!</definedName>
    <definedName name="______________MAT13">#REF!</definedName>
    <definedName name="______________MAT14">#REF!</definedName>
    <definedName name="______________MAT15">#REF!</definedName>
    <definedName name="______________MAT16">#REF!</definedName>
    <definedName name="______________MAT17">#REF!</definedName>
    <definedName name="______________MAT170">#REF!</definedName>
    <definedName name="______________MAT171">#REF!</definedName>
    <definedName name="______________MAT18">#REF!</definedName>
    <definedName name="______________MAT19">#REF!</definedName>
    <definedName name="______________MAT2">#REF!</definedName>
    <definedName name="______________MAT20">#REF!</definedName>
    <definedName name="______________MAT21">#REF!</definedName>
    <definedName name="______________MAT22">#REF!</definedName>
    <definedName name="______________MAT23">#REF!</definedName>
    <definedName name="______________MAT24">#REF!</definedName>
    <definedName name="______________MAT25">#REF!</definedName>
    <definedName name="______________MAT26">#REF!</definedName>
    <definedName name="______________MAT27">#REF!</definedName>
    <definedName name="______________MAT28">#REF!</definedName>
    <definedName name="______________MAT29">#REF!</definedName>
    <definedName name="______________MAT3">#REF!</definedName>
    <definedName name="______________MAT30">#REF!</definedName>
    <definedName name="______________MAT31">#REF!</definedName>
    <definedName name="______________MAT32">#REF!</definedName>
    <definedName name="______________MAT33">#REF!</definedName>
    <definedName name="______________MAT34">#REF!</definedName>
    <definedName name="______________MAT35">#REF!</definedName>
    <definedName name="______________MAT36">#REF!</definedName>
    <definedName name="______________MAT37">#REF!</definedName>
    <definedName name="______________MAT4">#REF!</definedName>
    <definedName name="______________MAT5">#REF!</definedName>
    <definedName name="______________MAT6">#REF!</definedName>
    <definedName name="______________MAT7">#REF!</definedName>
    <definedName name="______________MAT8">#REF!</definedName>
    <definedName name="______________MAT832">#REF!</definedName>
    <definedName name="______________MAT9">#REF!</definedName>
    <definedName name="______________MAY88">#REF!</definedName>
    <definedName name="______________MO1">#REF!</definedName>
    <definedName name="______________MO10">#REF!</definedName>
    <definedName name="______________MO2">#REF!</definedName>
    <definedName name="______________MO3">#REF!</definedName>
    <definedName name="______________MO4">#REF!</definedName>
    <definedName name="______________MO5">#REF!</definedName>
    <definedName name="______________MO6">#REF!</definedName>
    <definedName name="______________MO7">#REF!</definedName>
    <definedName name="______________MO8">#REF!</definedName>
    <definedName name="______________MO9">#REF!</definedName>
    <definedName name="______________MV1">#REF!</definedName>
    <definedName name="______________MV10">#REF!</definedName>
    <definedName name="______________MV11">#REF!</definedName>
    <definedName name="______________MV12">#REF!</definedName>
    <definedName name="______________MV13">#REF!</definedName>
    <definedName name="______________MV14">#REF!</definedName>
    <definedName name="______________MV15">#REF!</definedName>
    <definedName name="______________MV16">#REF!</definedName>
    <definedName name="______________MV17">#REF!</definedName>
    <definedName name="______________MV18">#REF!</definedName>
    <definedName name="______________MV19">#REF!</definedName>
    <definedName name="______________MV2">#REF!</definedName>
    <definedName name="______________MV20">#REF!</definedName>
    <definedName name="______________MV3">#REF!</definedName>
    <definedName name="______________MV5">#REF!</definedName>
    <definedName name="______________MV6">#REF!</definedName>
    <definedName name="______________MV7">#REF!</definedName>
    <definedName name="______________MV8">#REF!</definedName>
    <definedName name="______________MV9">#REF!</definedName>
    <definedName name="_____________CON123">#REF!</definedName>
    <definedName name="_____________EQP1">#REF!</definedName>
    <definedName name="_____________EQP10">#REF!</definedName>
    <definedName name="_____________EQP11">#REF!</definedName>
    <definedName name="_____________EQP12">#REF!</definedName>
    <definedName name="_____________EQP13">#REF!</definedName>
    <definedName name="_____________EQP14">#REF!</definedName>
    <definedName name="_____________EQP15">#REF!</definedName>
    <definedName name="_____________EQP16">#REF!</definedName>
    <definedName name="_____________EQP17">#REF!</definedName>
    <definedName name="_____________EQP18">#REF!</definedName>
    <definedName name="_____________EQP19">#REF!</definedName>
    <definedName name="_____________EQP2">#REF!</definedName>
    <definedName name="_____________EQP20">#REF!</definedName>
    <definedName name="_____________EQP3">#REF!</definedName>
    <definedName name="_____________EQP4">#REF!</definedName>
    <definedName name="_____________EQP5">#REF!</definedName>
    <definedName name="_____________EQP6">#REF!</definedName>
    <definedName name="_____________EQP7">#REF!</definedName>
    <definedName name="_____________EQP8">#REF!</definedName>
    <definedName name="_____________EQP9">#REF!</definedName>
    <definedName name="_____________EST1">#REF!</definedName>
    <definedName name="_____________EST10">#REF!</definedName>
    <definedName name="_____________EST11">#REF!</definedName>
    <definedName name="_____________EST12">#REF!</definedName>
    <definedName name="_____________EST13">#REF!</definedName>
    <definedName name="_____________EST14">#REF!</definedName>
    <definedName name="_____________EST15">#REF!</definedName>
    <definedName name="_____________EST16">#REF!</definedName>
    <definedName name="_____________EST17">#REF!</definedName>
    <definedName name="_____________EST18">#REF!</definedName>
    <definedName name="_____________EST19">#REF!</definedName>
    <definedName name="_____________EST2">#REF!</definedName>
    <definedName name="_____________EST3">#REF!</definedName>
    <definedName name="_____________EST4">#REF!</definedName>
    <definedName name="_____________EST5">#REF!</definedName>
    <definedName name="_____________EST6">#REF!</definedName>
    <definedName name="_____________EST7">#REF!</definedName>
    <definedName name="_____________EST8">#REF!</definedName>
    <definedName name="_____________EST9">#REF!</definedName>
    <definedName name="_____________EXC1">#REF!</definedName>
    <definedName name="_____________EXC10">#REF!</definedName>
    <definedName name="_____________EXC11">#REF!</definedName>
    <definedName name="_____________EXC12">#REF!</definedName>
    <definedName name="_____________EXC2">#REF!</definedName>
    <definedName name="_____________EXC3">#REF!</definedName>
    <definedName name="_____________EXC4">#REF!</definedName>
    <definedName name="_____________EXC5">#REF!</definedName>
    <definedName name="_____________EXC8">#REF!</definedName>
    <definedName name="_____________EXC9">#REF!</definedName>
    <definedName name="_____________FS01" localSheetId="5">#REF!</definedName>
    <definedName name="_____________FS01" localSheetId="4">#REF!</definedName>
    <definedName name="_____________FS01" localSheetId="6">#REF!</definedName>
    <definedName name="_____________FS01" localSheetId="7">#REF!</definedName>
    <definedName name="_____________FS01" localSheetId="8">#REF!</definedName>
    <definedName name="_____________FS01" localSheetId="9">#REF!</definedName>
    <definedName name="_____________FS01" localSheetId="12">#REF!</definedName>
    <definedName name="_____________FS01" localSheetId="10">#REF!</definedName>
    <definedName name="_____________FS01" localSheetId="11">#REF!</definedName>
    <definedName name="_____________FS01" localSheetId="13">#REF!</definedName>
    <definedName name="_____________FS01" localSheetId="14">#REF!</definedName>
    <definedName name="_____________FS01" localSheetId="15">#REF!</definedName>
    <definedName name="_____________FS01" localSheetId="16">#REF!</definedName>
    <definedName name="_____________FS01">#REF!</definedName>
    <definedName name="_____________M14">#REF!</definedName>
    <definedName name="_____________MAT1">#REF!</definedName>
    <definedName name="_____________MAT10">#REF!</definedName>
    <definedName name="_____________MAT11">#REF!</definedName>
    <definedName name="_____________MAT1111">#REF!</definedName>
    <definedName name="_____________MAT12">#REF!</definedName>
    <definedName name="_____________MAT13">#REF!</definedName>
    <definedName name="_____________MAT14">#REF!</definedName>
    <definedName name="_____________MAT15">#REF!</definedName>
    <definedName name="_____________MAT16">#REF!</definedName>
    <definedName name="_____________MAT17">#REF!</definedName>
    <definedName name="_____________MAT170">#REF!</definedName>
    <definedName name="_____________MAT171">#REF!</definedName>
    <definedName name="_____________MAT18">#REF!</definedName>
    <definedName name="_____________MAT19">#REF!</definedName>
    <definedName name="_____________MAT2">#REF!</definedName>
    <definedName name="_____________MAT20">#REF!</definedName>
    <definedName name="_____________MAT21">#REF!</definedName>
    <definedName name="_____________MAT22">#REF!</definedName>
    <definedName name="_____________MAT23">#REF!</definedName>
    <definedName name="_____________MAT24">#REF!</definedName>
    <definedName name="_____________MAT25">#REF!</definedName>
    <definedName name="_____________MAT26">#REF!</definedName>
    <definedName name="_____________MAT27">#REF!</definedName>
    <definedName name="_____________MAT28">#REF!</definedName>
    <definedName name="_____________MAT29">#REF!</definedName>
    <definedName name="_____________MAT3">#REF!</definedName>
    <definedName name="_____________MAT30">#REF!</definedName>
    <definedName name="_____________MAT31">#REF!</definedName>
    <definedName name="_____________MAT32">#REF!</definedName>
    <definedName name="_____________MAT33">#REF!</definedName>
    <definedName name="_____________MAT34">#REF!</definedName>
    <definedName name="_____________MAT35">#REF!</definedName>
    <definedName name="_____________MAT36">#REF!</definedName>
    <definedName name="_____________MAT37">#REF!</definedName>
    <definedName name="_____________MAT4">#REF!</definedName>
    <definedName name="_____________MAT5">#REF!</definedName>
    <definedName name="_____________MAT6">#REF!</definedName>
    <definedName name="_____________MAT7">#REF!</definedName>
    <definedName name="_____________MAT8">#REF!</definedName>
    <definedName name="_____________MAT832">#REF!</definedName>
    <definedName name="_____________MAT9">#REF!</definedName>
    <definedName name="_____________MAY88">#REF!</definedName>
    <definedName name="_____________MO1">#REF!</definedName>
    <definedName name="_____________MO10">#REF!</definedName>
    <definedName name="_____________MO2">#REF!</definedName>
    <definedName name="_____________MO3">#REF!</definedName>
    <definedName name="_____________MO4">#REF!</definedName>
    <definedName name="_____________MO5">#REF!</definedName>
    <definedName name="_____________MO6">#REF!</definedName>
    <definedName name="_____________MO7">#REF!</definedName>
    <definedName name="_____________MO8">#REF!</definedName>
    <definedName name="_____________MO9">#REF!</definedName>
    <definedName name="_____________MV1">#REF!</definedName>
    <definedName name="_____________MV10">#REF!</definedName>
    <definedName name="_____________MV11">#REF!</definedName>
    <definedName name="_____________MV12">#REF!</definedName>
    <definedName name="_____________MV13">#REF!</definedName>
    <definedName name="_____________MV14">#REF!</definedName>
    <definedName name="_____________MV15">#REF!</definedName>
    <definedName name="_____________MV16">#REF!</definedName>
    <definedName name="_____________MV17">#REF!</definedName>
    <definedName name="_____________MV18">#REF!</definedName>
    <definedName name="_____________MV19">#REF!</definedName>
    <definedName name="_____________MV2">#REF!</definedName>
    <definedName name="_____________MV20">#REF!</definedName>
    <definedName name="_____________MV3">#REF!</definedName>
    <definedName name="_____________MV5">#REF!</definedName>
    <definedName name="_____________MV6">#REF!</definedName>
    <definedName name="_____________MV7">#REF!</definedName>
    <definedName name="_____________MV8">#REF!</definedName>
    <definedName name="_____________MV9">#REF!</definedName>
    <definedName name="_____________ORO10">#REF!</definedName>
    <definedName name="_____________ORO11">#REF!</definedName>
    <definedName name="_____________ORO12">#REF!</definedName>
    <definedName name="_____________ORO13">#REF!</definedName>
    <definedName name="_____________ORO14">#REF!</definedName>
    <definedName name="_____________ORO15">#REF!</definedName>
    <definedName name="_____________ORO16">#REF!</definedName>
    <definedName name="_____________ORO17">#REF!</definedName>
    <definedName name="_____________ORO18">#REF!</definedName>
    <definedName name="_____________ORO19">#REF!</definedName>
    <definedName name="____________CON123">#REF!</definedName>
    <definedName name="____________EQP1">#REF!</definedName>
    <definedName name="____________EQP10">#REF!</definedName>
    <definedName name="____________EQP11">#REF!</definedName>
    <definedName name="____________EQP12">#REF!</definedName>
    <definedName name="____________EQP13">#REF!</definedName>
    <definedName name="____________EQP14">#REF!</definedName>
    <definedName name="____________EQP15">#REF!</definedName>
    <definedName name="____________EQP16">#REF!</definedName>
    <definedName name="____________EQP17">#REF!</definedName>
    <definedName name="____________EQP18">#REF!</definedName>
    <definedName name="____________EQP19">#REF!</definedName>
    <definedName name="____________EQP2">#REF!</definedName>
    <definedName name="____________EQP20">#REF!</definedName>
    <definedName name="____________EQP3">#REF!</definedName>
    <definedName name="____________EQP4">#REF!</definedName>
    <definedName name="____________EQP5">#REF!</definedName>
    <definedName name="____________EQP6">#REF!</definedName>
    <definedName name="____________EQP7">#REF!</definedName>
    <definedName name="____________EQP8">#REF!</definedName>
    <definedName name="____________EQP9">#REF!</definedName>
    <definedName name="____________EXC6">#REF!</definedName>
    <definedName name="____________EXC7">#REF!</definedName>
    <definedName name="____________F" localSheetId="5">[0]!ERR</definedName>
    <definedName name="____________F" localSheetId="4">[0]!ERR</definedName>
    <definedName name="____________F" localSheetId="6">[0]!ERR</definedName>
    <definedName name="____________F" localSheetId="7">[0]!ERR</definedName>
    <definedName name="____________F" localSheetId="8">[0]!ERR</definedName>
    <definedName name="____________F" localSheetId="9">[0]!ERR</definedName>
    <definedName name="____________F" localSheetId="12">[0]!ERR</definedName>
    <definedName name="____________F" localSheetId="10">[0]!ERR</definedName>
    <definedName name="____________F" localSheetId="11">[0]!ERR</definedName>
    <definedName name="____________F" localSheetId="13">[0]!ERR</definedName>
    <definedName name="____________F" localSheetId="14">[0]!ERR</definedName>
    <definedName name="____________F" localSheetId="15">[0]!ERR</definedName>
    <definedName name="____________F" localSheetId="16">[0]!ERR</definedName>
    <definedName name="____________F" localSheetId="0">[0]!ERR</definedName>
    <definedName name="____________F">[0]!ERR</definedName>
    <definedName name="____________F_1">#NAME?</definedName>
    <definedName name="____________F_2">#NAME?</definedName>
    <definedName name="____________F_4">#NAME?</definedName>
    <definedName name="____________F_6">#NAME?</definedName>
    <definedName name="____________F_7">#NAME?</definedName>
    <definedName name="____________F_8">#NAME?</definedName>
    <definedName name="____________FS01" localSheetId="5">[0]!ERR</definedName>
    <definedName name="____________FS01" localSheetId="4">[0]!ERR</definedName>
    <definedName name="____________FS01" localSheetId="6">[0]!ERR</definedName>
    <definedName name="____________FS01" localSheetId="7">[0]!ERR</definedName>
    <definedName name="____________FS01" localSheetId="8">[0]!ERR</definedName>
    <definedName name="____________FS01" localSheetId="9">[0]!ERR</definedName>
    <definedName name="____________FS01" localSheetId="12">[0]!ERR</definedName>
    <definedName name="____________FS01" localSheetId="10">[0]!ERR</definedName>
    <definedName name="____________FS01" localSheetId="11">[0]!ERR</definedName>
    <definedName name="____________FS01" localSheetId="13">[0]!ERR</definedName>
    <definedName name="____________FS01" localSheetId="14">[0]!ERR</definedName>
    <definedName name="____________FS01" localSheetId="15">[0]!ERR</definedName>
    <definedName name="____________FS01" localSheetId="16">[0]!ERR</definedName>
    <definedName name="____________FS01" localSheetId="0">[0]!ERR</definedName>
    <definedName name="____________FS01">[0]!ERR</definedName>
    <definedName name="____________FS01_1">#NAME?</definedName>
    <definedName name="____________FS01_2">#NAME?</definedName>
    <definedName name="____________FS01_4">#NAME?</definedName>
    <definedName name="____________FS01_6">#NAME?</definedName>
    <definedName name="____________FS01_7">#NAME?</definedName>
    <definedName name="____________FS01_8">#NAME?</definedName>
    <definedName name="____________M14" localSheetId="0">#REF!</definedName>
    <definedName name="____________M14">#REF!</definedName>
    <definedName name="____________MAT1" localSheetId="0">#REF!</definedName>
    <definedName name="____________MAT1">#REF!</definedName>
    <definedName name="____________MAT10" localSheetId="0">#REF!</definedName>
    <definedName name="____________MAT10">#REF!</definedName>
    <definedName name="____________MAT11">#REF!</definedName>
    <definedName name="____________MAT1111">#REF!</definedName>
    <definedName name="____________MAT12">#REF!</definedName>
    <definedName name="____________MAT13">#REF!</definedName>
    <definedName name="____________MAT14">#REF!</definedName>
    <definedName name="____________MAT15">#REF!</definedName>
    <definedName name="____________MAT16">#REF!</definedName>
    <definedName name="____________MAT17">#REF!</definedName>
    <definedName name="____________MAT170">#REF!</definedName>
    <definedName name="____________MAT171">#REF!</definedName>
    <definedName name="____________MAT18">#REF!</definedName>
    <definedName name="____________MAT19">#REF!</definedName>
    <definedName name="____________MAT2">#REF!</definedName>
    <definedName name="____________MAT20">#REF!</definedName>
    <definedName name="____________MAT21">#REF!</definedName>
    <definedName name="____________MAT22">#REF!</definedName>
    <definedName name="____________MAT23">#REF!</definedName>
    <definedName name="____________MAT24">#REF!</definedName>
    <definedName name="____________MAT25">#REF!</definedName>
    <definedName name="____________MAT26">#REF!</definedName>
    <definedName name="____________MAT27">#REF!</definedName>
    <definedName name="____________MAT28">#REF!</definedName>
    <definedName name="____________MAT29">#REF!</definedName>
    <definedName name="____________MAT3">#REF!</definedName>
    <definedName name="____________MAT30">#REF!</definedName>
    <definedName name="____________MAT31">#REF!</definedName>
    <definedName name="____________MAT32">#REF!</definedName>
    <definedName name="____________MAT33">#REF!</definedName>
    <definedName name="____________MAT34">#REF!</definedName>
    <definedName name="____________MAT35">#REF!</definedName>
    <definedName name="____________MAT36">#REF!</definedName>
    <definedName name="____________MAT37">#REF!</definedName>
    <definedName name="____________MAT4">#REF!</definedName>
    <definedName name="____________MAT5">#REF!</definedName>
    <definedName name="____________MAT6">#REF!</definedName>
    <definedName name="____________MAT7">#REF!</definedName>
    <definedName name="____________MAT8">#REF!</definedName>
    <definedName name="____________MAT832">#REF!</definedName>
    <definedName name="____________MAT9">#REF!</definedName>
    <definedName name="____________MAY88">#REF!</definedName>
    <definedName name="____________MO1">#REF!</definedName>
    <definedName name="____________MO10">#REF!</definedName>
    <definedName name="____________MO2">#REF!</definedName>
    <definedName name="____________MO3">#REF!</definedName>
    <definedName name="____________MO4">#REF!</definedName>
    <definedName name="____________MO5">#REF!</definedName>
    <definedName name="____________MO6">#REF!</definedName>
    <definedName name="____________MO7">#REF!</definedName>
    <definedName name="____________MO8">#REF!</definedName>
    <definedName name="____________MO9">#REF!</definedName>
    <definedName name="____________MV1">#REF!</definedName>
    <definedName name="____________MV10">#REF!</definedName>
    <definedName name="____________MV11">#REF!</definedName>
    <definedName name="____________MV12">#REF!</definedName>
    <definedName name="____________MV13">#REF!</definedName>
    <definedName name="____________MV14">#REF!</definedName>
    <definedName name="____________MV15">#REF!</definedName>
    <definedName name="____________MV16">#REF!</definedName>
    <definedName name="____________MV17">#REF!</definedName>
    <definedName name="____________MV18">#REF!</definedName>
    <definedName name="____________MV19">#REF!</definedName>
    <definedName name="____________MV2">#REF!</definedName>
    <definedName name="____________MV20">#REF!</definedName>
    <definedName name="____________MV3">#REF!</definedName>
    <definedName name="____________MV5">#REF!</definedName>
    <definedName name="____________MV6">#REF!</definedName>
    <definedName name="____________MV7">#REF!</definedName>
    <definedName name="____________MV8">#REF!</definedName>
    <definedName name="____________MV9">#REF!</definedName>
    <definedName name="___________CON123">#REF!</definedName>
    <definedName name="___________EQP1">#REF!</definedName>
    <definedName name="___________EQP10">#REF!</definedName>
    <definedName name="___________EQP11">#REF!</definedName>
    <definedName name="___________EQP12">#REF!</definedName>
    <definedName name="___________EQP13">#REF!</definedName>
    <definedName name="___________EQP14">#REF!</definedName>
    <definedName name="___________EQP15">#REF!</definedName>
    <definedName name="___________EQP16">#REF!</definedName>
    <definedName name="___________EQP17">#REF!</definedName>
    <definedName name="___________EQP18">#REF!</definedName>
    <definedName name="___________EQP19">#REF!</definedName>
    <definedName name="___________EQP2">#REF!</definedName>
    <definedName name="___________EQP20">#REF!</definedName>
    <definedName name="___________EQP3">#REF!</definedName>
    <definedName name="___________EQP4">#REF!</definedName>
    <definedName name="___________EQP5">#REF!</definedName>
    <definedName name="___________EQP6">#REF!</definedName>
    <definedName name="___________EQP7">#REF!</definedName>
    <definedName name="___________EQP8">#REF!</definedName>
    <definedName name="___________EQP9">#REF!</definedName>
    <definedName name="___________F" localSheetId="5">[0]!ERR</definedName>
    <definedName name="___________F" localSheetId="4">[0]!ERR</definedName>
    <definedName name="___________F" localSheetId="6">[0]!ERR</definedName>
    <definedName name="___________F" localSheetId="7">[0]!ERR</definedName>
    <definedName name="___________F" localSheetId="8">[0]!ERR</definedName>
    <definedName name="___________F" localSheetId="9">[0]!ERR</definedName>
    <definedName name="___________F" localSheetId="12">[0]!ERR</definedName>
    <definedName name="___________F" localSheetId="10">[0]!ERR</definedName>
    <definedName name="___________F" localSheetId="11">[0]!ERR</definedName>
    <definedName name="___________F" localSheetId="13">[0]!ERR</definedName>
    <definedName name="___________F" localSheetId="14">[0]!ERR</definedName>
    <definedName name="___________F" localSheetId="15">[0]!ERR</definedName>
    <definedName name="___________F" localSheetId="16">[0]!ERR</definedName>
    <definedName name="___________F" localSheetId="0">[0]!ERR</definedName>
    <definedName name="___________F">[0]!ERR</definedName>
    <definedName name="___________F_1">#NAME?</definedName>
    <definedName name="___________F_2">#NAME?</definedName>
    <definedName name="___________F_4">#NAME?</definedName>
    <definedName name="___________F_6">#NAME?</definedName>
    <definedName name="___________F_7">#NAME?</definedName>
    <definedName name="___________F_8">#NAME?</definedName>
    <definedName name="___________FS01" localSheetId="5">[0]!ERR</definedName>
    <definedName name="___________FS01" localSheetId="4">[0]!ERR</definedName>
    <definedName name="___________FS01" localSheetId="6">[0]!ERR</definedName>
    <definedName name="___________FS01" localSheetId="7">[0]!ERR</definedName>
    <definedName name="___________FS01" localSheetId="8">[0]!ERR</definedName>
    <definedName name="___________FS01" localSheetId="9">[0]!ERR</definedName>
    <definedName name="___________FS01" localSheetId="12">[0]!ERR</definedName>
    <definedName name="___________FS01" localSheetId="10">[0]!ERR</definedName>
    <definedName name="___________FS01" localSheetId="11">[0]!ERR</definedName>
    <definedName name="___________FS01" localSheetId="13">[0]!ERR</definedName>
    <definedName name="___________FS01" localSheetId="14">[0]!ERR</definedName>
    <definedName name="___________FS01" localSheetId="15">[0]!ERR</definedName>
    <definedName name="___________FS01" localSheetId="16">[0]!ERR</definedName>
    <definedName name="___________FS01" localSheetId="0">[0]!ERR</definedName>
    <definedName name="___________FS01">[0]!ERR</definedName>
    <definedName name="___________FS01_1">#NAME?</definedName>
    <definedName name="___________FS01_2">#NAME?</definedName>
    <definedName name="___________FS01_4">#NAME?</definedName>
    <definedName name="___________FS01_6">#NAME?</definedName>
    <definedName name="___________FS01_7">#NAME?</definedName>
    <definedName name="___________FS01_8">#NAME?</definedName>
    <definedName name="___________M14" localSheetId="0">#REF!</definedName>
    <definedName name="___________M14">#REF!</definedName>
    <definedName name="___________MAT1" localSheetId="0">#REF!</definedName>
    <definedName name="___________MAT1">#REF!</definedName>
    <definedName name="___________MAT10" localSheetId="0">#REF!</definedName>
    <definedName name="___________MAT10">#REF!</definedName>
    <definedName name="___________MAT11">#REF!</definedName>
    <definedName name="___________MAT1111">#REF!</definedName>
    <definedName name="___________MAT12">#REF!</definedName>
    <definedName name="___________MAT13">#REF!</definedName>
    <definedName name="___________MAT14">#REF!</definedName>
    <definedName name="___________MAT15">#REF!</definedName>
    <definedName name="___________MAT16">#REF!</definedName>
    <definedName name="___________MAT17">#REF!</definedName>
    <definedName name="___________MAT170">#REF!</definedName>
    <definedName name="___________MAT171">#REF!</definedName>
    <definedName name="___________MAT18">#REF!</definedName>
    <definedName name="___________MAT19">#REF!</definedName>
    <definedName name="___________MAT2">#REF!</definedName>
    <definedName name="___________MAT20">#REF!</definedName>
    <definedName name="___________MAT21">#REF!</definedName>
    <definedName name="___________MAT22">#REF!</definedName>
    <definedName name="___________MAT23">#REF!</definedName>
    <definedName name="___________MAT24">#REF!</definedName>
    <definedName name="___________MAT25">#REF!</definedName>
    <definedName name="___________MAT26">#REF!</definedName>
    <definedName name="___________MAT27">#REF!</definedName>
    <definedName name="___________MAT28">#REF!</definedName>
    <definedName name="___________MAT29">#REF!</definedName>
    <definedName name="___________MAT3">#REF!</definedName>
    <definedName name="___________MAT30">#REF!</definedName>
    <definedName name="___________MAT31">#REF!</definedName>
    <definedName name="___________MAT32">#REF!</definedName>
    <definedName name="___________MAT33">#REF!</definedName>
    <definedName name="___________MAT34">#REF!</definedName>
    <definedName name="___________MAT35">#REF!</definedName>
    <definedName name="___________MAT36">#REF!</definedName>
    <definedName name="___________MAT37">#REF!</definedName>
    <definedName name="___________MAT4">#REF!</definedName>
    <definedName name="___________MAT5">#REF!</definedName>
    <definedName name="___________MAT6">#REF!</definedName>
    <definedName name="___________MAT7">#REF!</definedName>
    <definedName name="___________MAT8">#REF!</definedName>
    <definedName name="___________MAT832">#REF!</definedName>
    <definedName name="___________MAT9">#REF!</definedName>
    <definedName name="___________MAY88">#REF!</definedName>
    <definedName name="___________MO1">#REF!</definedName>
    <definedName name="___________MO10">#REF!</definedName>
    <definedName name="___________MO2">#REF!</definedName>
    <definedName name="___________MO3">#REF!</definedName>
    <definedName name="___________MO4">#REF!</definedName>
    <definedName name="___________MO5">#REF!</definedName>
    <definedName name="___________MO6">#REF!</definedName>
    <definedName name="___________MO7">#REF!</definedName>
    <definedName name="___________MO8">#REF!</definedName>
    <definedName name="___________MO9">#REF!</definedName>
    <definedName name="___________MV1">#REF!</definedName>
    <definedName name="___________MV10">#REF!</definedName>
    <definedName name="___________MV11">#REF!</definedName>
    <definedName name="___________MV12">#REF!</definedName>
    <definedName name="___________MV13">#REF!</definedName>
    <definedName name="___________MV14">#REF!</definedName>
    <definedName name="___________MV15">#REF!</definedName>
    <definedName name="___________MV16">#REF!</definedName>
    <definedName name="___________MV17">#REF!</definedName>
    <definedName name="___________MV18">#REF!</definedName>
    <definedName name="___________MV19">#REF!</definedName>
    <definedName name="___________MV2">#REF!</definedName>
    <definedName name="___________MV20">#REF!</definedName>
    <definedName name="___________MV3">#REF!</definedName>
    <definedName name="___________MV5">#REF!</definedName>
    <definedName name="___________MV6">#REF!</definedName>
    <definedName name="___________MV7">#REF!</definedName>
    <definedName name="___________MV8">#REF!</definedName>
    <definedName name="___________MV9">#REF!</definedName>
    <definedName name="___________tab1">#REF!</definedName>
    <definedName name="___________tab2">#REF!</definedName>
    <definedName name="___________tab3">#REF!</definedName>
    <definedName name="___________TAB4">#REF!</definedName>
    <definedName name="__________CON123">#REF!</definedName>
    <definedName name="__________EQP1">#REF!</definedName>
    <definedName name="__________EQP10">#REF!</definedName>
    <definedName name="__________EQP11">#REF!</definedName>
    <definedName name="__________EQP12">#REF!</definedName>
    <definedName name="__________EQP13">#REF!</definedName>
    <definedName name="__________EQP14">#REF!</definedName>
    <definedName name="__________EQP15">#REF!</definedName>
    <definedName name="__________EQP16">#REF!</definedName>
    <definedName name="__________EQP17">#REF!</definedName>
    <definedName name="__________EQP18">#REF!</definedName>
    <definedName name="__________EQP19">#REF!</definedName>
    <definedName name="__________EQP2">#REF!</definedName>
    <definedName name="__________EQP20">#REF!</definedName>
    <definedName name="__________EQP3">#REF!</definedName>
    <definedName name="__________EQP4">#REF!</definedName>
    <definedName name="__________EQP5">#REF!</definedName>
    <definedName name="__________EQP6">#REF!</definedName>
    <definedName name="__________EQP7">#REF!</definedName>
    <definedName name="__________EQP8">#REF!</definedName>
    <definedName name="__________EQP9">#REF!</definedName>
    <definedName name="__________ff2005" localSheetId="5">[0]!ERR</definedName>
    <definedName name="__________ff2005" localSheetId="4">[0]!ERR</definedName>
    <definedName name="__________ff2005" localSheetId="6">[0]!ERR</definedName>
    <definedName name="__________ff2005" localSheetId="7">[0]!ERR</definedName>
    <definedName name="__________ff2005" localSheetId="8">[0]!ERR</definedName>
    <definedName name="__________ff2005" localSheetId="9">[0]!ERR</definedName>
    <definedName name="__________ff2005" localSheetId="12">[0]!ERR</definedName>
    <definedName name="__________ff2005" localSheetId="10">[0]!ERR</definedName>
    <definedName name="__________ff2005" localSheetId="11">[0]!ERR</definedName>
    <definedName name="__________ff2005" localSheetId="13">[0]!ERR</definedName>
    <definedName name="__________ff2005" localSheetId="14">[0]!ERR</definedName>
    <definedName name="__________ff2005" localSheetId="15">[0]!ERR</definedName>
    <definedName name="__________ff2005" localSheetId="16">[0]!ERR</definedName>
    <definedName name="__________ff2005" localSheetId="0">[0]!ERR</definedName>
    <definedName name="__________ff2005">[0]!ERR</definedName>
    <definedName name="__________ff2005_1">#NAME?</definedName>
    <definedName name="__________ff2005_2">#NAME?</definedName>
    <definedName name="__________ff2005_4">#NAME?</definedName>
    <definedName name="__________ff2005_6">#NAME?</definedName>
    <definedName name="__________ff2005_7">#NAME?</definedName>
    <definedName name="__________ff2005_8">#NAME?</definedName>
    <definedName name="__________FS01" localSheetId="5">#REF!</definedName>
    <definedName name="__________FS01" localSheetId="4">#REF!</definedName>
    <definedName name="__________FS01" localSheetId="6">#REF!</definedName>
    <definedName name="__________FS01" localSheetId="7">#REF!</definedName>
    <definedName name="__________FS01" localSheetId="8">#REF!</definedName>
    <definedName name="__________FS01" localSheetId="9">#REF!</definedName>
    <definedName name="__________FS01" localSheetId="12">#REF!</definedName>
    <definedName name="__________FS01" localSheetId="10">#REF!</definedName>
    <definedName name="__________FS01" localSheetId="11">#REF!</definedName>
    <definedName name="__________FS01" localSheetId="13">#REF!</definedName>
    <definedName name="__________FS01" localSheetId="14">#REF!</definedName>
    <definedName name="__________FS01" localSheetId="15">#REF!</definedName>
    <definedName name="__________FS01" localSheetId="16">#REF!</definedName>
    <definedName name="__________FS01">#REF!</definedName>
    <definedName name="__________M14">#REF!</definedName>
    <definedName name="__________MAT1">#REF!</definedName>
    <definedName name="__________MAT10">#REF!</definedName>
    <definedName name="__________MAT11">#REF!</definedName>
    <definedName name="__________MAT1111">#REF!</definedName>
    <definedName name="__________MAT12">#REF!</definedName>
    <definedName name="__________MAT13">#REF!</definedName>
    <definedName name="__________MAT14">#REF!</definedName>
    <definedName name="__________MAT15">#REF!</definedName>
    <definedName name="__________MAT16">#REF!</definedName>
    <definedName name="__________MAT17">#REF!</definedName>
    <definedName name="__________MAT170">#REF!</definedName>
    <definedName name="__________MAT171">#REF!</definedName>
    <definedName name="__________MAT18">#REF!</definedName>
    <definedName name="__________MAT19">#REF!</definedName>
    <definedName name="__________MAT2">#REF!</definedName>
    <definedName name="__________MAT20">#REF!</definedName>
    <definedName name="__________MAT21">#REF!</definedName>
    <definedName name="__________MAT22">#REF!</definedName>
    <definedName name="__________MAT23">#REF!</definedName>
    <definedName name="__________MAT24">#REF!</definedName>
    <definedName name="__________MAT25">#REF!</definedName>
    <definedName name="__________MAT26">#REF!</definedName>
    <definedName name="__________MAT27">#REF!</definedName>
    <definedName name="__________MAT28">#REF!</definedName>
    <definedName name="__________MAT29">#REF!</definedName>
    <definedName name="__________MAT3">#REF!</definedName>
    <definedName name="__________MAT30">#REF!</definedName>
    <definedName name="__________MAT31">#REF!</definedName>
    <definedName name="__________MAT32">#REF!</definedName>
    <definedName name="__________MAT33">#REF!</definedName>
    <definedName name="__________MAT34">#REF!</definedName>
    <definedName name="__________MAT35">#REF!</definedName>
    <definedName name="__________MAT36">#REF!</definedName>
    <definedName name="__________MAT37">#REF!</definedName>
    <definedName name="__________MAT4">#REF!</definedName>
    <definedName name="__________MAT5">#REF!</definedName>
    <definedName name="__________MAT6">#REF!</definedName>
    <definedName name="__________MAT7">#REF!</definedName>
    <definedName name="__________MAT8">#REF!</definedName>
    <definedName name="__________MAT832">#REF!</definedName>
    <definedName name="__________MAT9">#REF!</definedName>
    <definedName name="__________MAY88">#REF!</definedName>
    <definedName name="__________MO1">#REF!</definedName>
    <definedName name="__________MO10">#REF!</definedName>
    <definedName name="__________MO2">#REF!</definedName>
    <definedName name="__________MO3">#REF!</definedName>
    <definedName name="__________MO4">#REF!</definedName>
    <definedName name="__________MO5">#REF!</definedName>
    <definedName name="__________MO6">#REF!</definedName>
    <definedName name="__________MO7">#REF!</definedName>
    <definedName name="__________MO8">#REF!</definedName>
    <definedName name="__________MO9">#REF!</definedName>
    <definedName name="__________MV1">#REF!</definedName>
    <definedName name="__________MV10">#REF!</definedName>
    <definedName name="__________MV11">#REF!</definedName>
    <definedName name="__________MV12">#REF!</definedName>
    <definedName name="__________MV13">#REF!</definedName>
    <definedName name="__________MV14">#REF!</definedName>
    <definedName name="__________MV15">#REF!</definedName>
    <definedName name="__________MV16">#REF!</definedName>
    <definedName name="__________MV17">#REF!</definedName>
    <definedName name="__________MV18">#REF!</definedName>
    <definedName name="__________MV19">#REF!</definedName>
    <definedName name="__________MV2">#REF!</definedName>
    <definedName name="__________MV20">#REF!</definedName>
    <definedName name="__________MV3">#REF!</definedName>
    <definedName name="__________MV5">#REF!</definedName>
    <definedName name="__________MV6">#REF!</definedName>
    <definedName name="__________MV7">#REF!</definedName>
    <definedName name="__________MV8">#REF!</definedName>
    <definedName name="__________MV9">#REF!</definedName>
    <definedName name="__________ORO10">#REF!</definedName>
    <definedName name="__________ORO11">#REF!</definedName>
    <definedName name="__________ORO12">#REF!</definedName>
    <definedName name="__________ORO13">#REF!</definedName>
    <definedName name="__________ORO14">#REF!</definedName>
    <definedName name="__________ORO15">#REF!</definedName>
    <definedName name="__________ORO16">#REF!</definedName>
    <definedName name="__________ORO17">#REF!</definedName>
    <definedName name="__________ORO18">#REF!</definedName>
    <definedName name="__________ORO19">#REF!</definedName>
    <definedName name="__________tab1">#REF!</definedName>
    <definedName name="__________tab2">#REF!</definedName>
    <definedName name="__________tab3">#REF!</definedName>
    <definedName name="__________TAB4">#REF!</definedName>
    <definedName name="__________xlnm.Print_Area">#REF!</definedName>
    <definedName name="__________xlnm.Print_Titles">#REF!</definedName>
    <definedName name="__________xlnm.Print_Titles_1">#REF!</definedName>
    <definedName name="__________xlnm.Print_Titles_2">#REF!</definedName>
    <definedName name="__________xlnm.Print_Titles_4">#REF!</definedName>
    <definedName name="__________xlnm.Print_Titles_4_2">#REF!</definedName>
    <definedName name="_________CON123">#REF!</definedName>
    <definedName name="_________EQP1">#REF!</definedName>
    <definedName name="_________EQP10">#REF!</definedName>
    <definedName name="_________EQP11">#REF!</definedName>
    <definedName name="_________EQP12">#REF!</definedName>
    <definedName name="_________EQP13">#REF!</definedName>
    <definedName name="_________EQP14">#REF!</definedName>
    <definedName name="_________EQP15">#REF!</definedName>
    <definedName name="_________EQP16">#REF!</definedName>
    <definedName name="_________EQP17">#REF!</definedName>
    <definedName name="_________EQP18">#REF!</definedName>
    <definedName name="_________EQP19">#REF!</definedName>
    <definedName name="_________EQP2">#REF!</definedName>
    <definedName name="_________EQP20">#REF!</definedName>
    <definedName name="_________EQP3">#REF!</definedName>
    <definedName name="_________EQP4">#REF!</definedName>
    <definedName name="_________EQP5">#REF!</definedName>
    <definedName name="_________EQP6">#REF!</definedName>
    <definedName name="_________EQP7">#REF!</definedName>
    <definedName name="_________EQP8">#REF!</definedName>
    <definedName name="_________EQP9">#REF!</definedName>
    <definedName name="_________F" localSheetId="5">[0]!ERR</definedName>
    <definedName name="_________F" localSheetId="4">[0]!ERR</definedName>
    <definedName name="_________F" localSheetId="6">[0]!ERR</definedName>
    <definedName name="_________F" localSheetId="7">[0]!ERR</definedName>
    <definedName name="_________F" localSheetId="8">[0]!ERR</definedName>
    <definedName name="_________F" localSheetId="9">[0]!ERR</definedName>
    <definedName name="_________F" localSheetId="12">[0]!ERR</definedName>
    <definedName name="_________F" localSheetId="10">[0]!ERR</definedName>
    <definedName name="_________F" localSheetId="11">[0]!ERR</definedName>
    <definedName name="_________F" localSheetId="13">[0]!ERR</definedName>
    <definedName name="_________F" localSheetId="14">[0]!ERR</definedName>
    <definedName name="_________F" localSheetId="15">[0]!ERR</definedName>
    <definedName name="_________F" localSheetId="16">[0]!ERR</definedName>
    <definedName name="_________F" localSheetId="0">[0]!ERR</definedName>
    <definedName name="_________F">[0]!ERR</definedName>
    <definedName name="_________F_1">#NAME?</definedName>
    <definedName name="_________F_2">#NAME?</definedName>
    <definedName name="_________F_4">#NAME?</definedName>
    <definedName name="_________F_6">#NAME?</definedName>
    <definedName name="_________F_7">#NAME?</definedName>
    <definedName name="_________F_8">#NAME?</definedName>
    <definedName name="_________ff2005" localSheetId="5">[0]!ERR</definedName>
    <definedName name="_________ff2005" localSheetId="4">[0]!ERR</definedName>
    <definedName name="_________ff2005" localSheetId="6">[0]!ERR</definedName>
    <definedName name="_________ff2005" localSheetId="7">[0]!ERR</definedName>
    <definedName name="_________ff2005" localSheetId="8">[0]!ERR</definedName>
    <definedName name="_________ff2005" localSheetId="9">[0]!ERR</definedName>
    <definedName name="_________ff2005" localSheetId="12">[0]!ERR</definedName>
    <definedName name="_________ff2005" localSheetId="10">[0]!ERR</definedName>
    <definedName name="_________ff2005" localSheetId="11">[0]!ERR</definedName>
    <definedName name="_________ff2005" localSheetId="13">[0]!ERR</definedName>
    <definedName name="_________ff2005" localSheetId="14">[0]!ERR</definedName>
    <definedName name="_________ff2005" localSheetId="15">[0]!ERR</definedName>
    <definedName name="_________ff2005" localSheetId="16">[0]!ERR</definedName>
    <definedName name="_________ff2005" localSheetId="0">[0]!ERR</definedName>
    <definedName name="_________ff2005">[0]!ERR</definedName>
    <definedName name="_________ff2005_1">#NAME?</definedName>
    <definedName name="_________ff2005_2">#NAME?</definedName>
    <definedName name="_________ff2005_4">#NAME?</definedName>
    <definedName name="_________ff2005_6">#NAME?</definedName>
    <definedName name="_________ff2005_7">#NAME?</definedName>
    <definedName name="_________ff2005_8">#NAME?</definedName>
    <definedName name="_________FS01" localSheetId="5">[0]!ERR</definedName>
    <definedName name="_________FS01" localSheetId="4">[0]!ERR</definedName>
    <definedName name="_________FS01" localSheetId="6">[0]!ERR</definedName>
    <definedName name="_________FS01" localSheetId="7">[0]!ERR</definedName>
    <definedName name="_________FS01" localSheetId="8">[0]!ERR</definedName>
    <definedName name="_________FS01" localSheetId="9">[0]!ERR</definedName>
    <definedName name="_________FS01" localSheetId="12">[0]!ERR</definedName>
    <definedName name="_________FS01" localSheetId="10">[0]!ERR</definedName>
    <definedName name="_________FS01" localSheetId="11">[0]!ERR</definedName>
    <definedName name="_________FS01" localSheetId="13">[0]!ERR</definedName>
    <definedName name="_________FS01" localSheetId="14">[0]!ERR</definedName>
    <definedName name="_________FS01" localSheetId="15">[0]!ERR</definedName>
    <definedName name="_________FS01" localSheetId="16">[0]!ERR</definedName>
    <definedName name="_________FS01" localSheetId="0">[0]!ERR</definedName>
    <definedName name="_________FS01">[0]!ERR</definedName>
    <definedName name="_________FS01_1">#NAME?</definedName>
    <definedName name="_________FS01_2">#NAME?</definedName>
    <definedName name="_________FS01_4">#NAME?</definedName>
    <definedName name="_________FS01_6">#NAME?</definedName>
    <definedName name="_________FS01_7">#NAME?</definedName>
    <definedName name="_________FS01_8">#NAME?</definedName>
    <definedName name="_________M14" localSheetId="0">#REF!</definedName>
    <definedName name="_________M14">#REF!</definedName>
    <definedName name="_________MAT1" localSheetId="0">#REF!</definedName>
    <definedName name="_________MAT1">#REF!</definedName>
    <definedName name="_________MAT10" localSheetId="0">#REF!</definedName>
    <definedName name="_________MAT10">#REF!</definedName>
    <definedName name="_________MAT11">#REF!</definedName>
    <definedName name="_________MAT1111">#REF!</definedName>
    <definedName name="_________MAT12">#REF!</definedName>
    <definedName name="_________MAT13">#REF!</definedName>
    <definedName name="_________MAT14">#REF!</definedName>
    <definedName name="_________MAT15">#REF!</definedName>
    <definedName name="_________MAT16">#REF!</definedName>
    <definedName name="_________MAT17">#REF!</definedName>
    <definedName name="_________MAT170">#REF!</definedName>
    <definedName name="_________MAT171">#REF!</definedName>
    <definedName name="_________MAT18">#REF!</definedName>
    <definedName name="_________MAT19">#REF!</definedName>
    <definedName name="_________MAT2">#REF!</definedName>
    <definedName name="_________MAT20">#REF!</definedName>
    <definedName name="_________MAT21">#REF!</definedName>
    <definedName name="_________MAT22">#REF!</definedName>
    <definedName name="_________MAT23">#REF!</definedName>
    <definedName name="_________MAT24">#REF!</definedName>
    <definedName name="_________MAT25">#REF!</definedName>
    <definedName name="_________MAT26">#REF!</definedName>
    <definedName name="_________MAT27">#REF!</definedName>
    <definedName name="_________MAT28">#REF!</definedName>
    <definedName name="_________MAT29">#REF!</definedName>
    <definedName name="_________MAT3">#REF!</definedName>
    <definedName name="_________MAT30">#REF!</definedName>
    <definedName name="_________MAT31">#REF!</definedName>
    <definedName name="_________MAT32">#REF!</definedName>
    <definedName name="_________MAT33">#REF!</definedName>
    <definedName name="_________MAT34">#REF!</definedName>
    <definedName name="_________MAT35">#REF!</definedName>
    <definedName name="_________MAT36">#REF!</definedName>
    <definedName name="_________MAT37">#REF!</definedName>
    <definedName name="_________MAT38">#REF!</definedName>
    <definedName name="_________MAT39">#REF!</definedName>
    <definedName name="_________MAT4">#REF!</definedName>
    <definedName name="_________MAT40">#REF!</definedName>
    <definedName name="_________MAT47">#REF!</definedName>
    <definedName name="_________MAT5">#REF!</definedName>
    <definedName name="_________MAT6">#REF!</definedName>
    <definedName name="_________MAT7">#REF!</definedName>
    <definedName name="_________MAT70">#REF!</definedName>
    <definedName name="_________MAT8">#REF!</definedName>
    <definedName name="_________MAT832">#REF!</definedName>
    <definedName name="_________MAT9">#REF!</definedName>
    <definedName name="_________MAY88">#REF!</definedName>
    <definedName name="_________MO1">#REF!</definedName>
    <definedName name="_________MO10">#REF!</definedName>
    <definedName name="_________MO2">#REF!</definedName>
    <definedName name="_________MO3">#REF!</definedName>
    <definedName name="_________MO4">#REF!</definedName>
    <definedName name="_________MO5">#REF!</definedName>
    <definedName name="_________MO6">#REF!</definedName>
    <definedName name="_________MO7">#REF!</definedName>
    <definedName name="_________MO8">#REF!</definedName>
    <definedName name="_________MO9">#REF!</definedName>
    <definedName name="_________MV1">#REF!</definedName>
    <definedName name="_________MV10">#REF!</definedName>
    <definedName name="_________MV11">#REF!</definedName>
    <definedName name="_________MV12">#REF!</definedName>
    <definedName name="_________MV13">#REF!</definedName>
    <definedName name="_________MV14">#REF!</definedName>
    <definedName name="_________MV15">#REF!</definedName>
    <definedName name="_________MV16">#REF!</definedName>
    <definedName name="_________MV17">#REF!</definedName>
    <definedName name="_________MV18">#REF!</definedName>
    <definedName name="_________MV19">#REF!</definedName>
    <definedName name="_________MV2">#REF!</definedName>
    <definedName name="_________MV20">#REF!</definedName>
    <definedName name="_________MV3">#REF!</definedName>
    <definedName name="_________MV4">#REF!</definedName>
    <definedName name="_________MV5">#REF!</definedName>
    <definedName name="_________MV6">#REF!</definedName>
    <definedName name="_________MV7">#REF!</definedName>
    <definedName name="_________MV8">#REF!</definedName>
    <definedName name="_________MV9">#REF!</definedName>
    <definedName name="_________PMT5671">#REF!</definedName>
    <definedName name="_________PMT5805">#REF!</definedName>
    <definedName name="_________PMT5806">#REF!</definedName>
    <definedName name="_________PMT5815">#REF!</definedName>
    <definedName name="_________PMT5820">#REF!</definedName>
    <definedName name="_________POR1">#REF!</definedName>
    <definedName name="_________POR2">#REF!</definedName>
    <definedName name="_________POR3">#REF!</definedName>
    <definedName name="_________POR4">#REF!</definedName>
    <definedName name="_________POR5">#REF!</definedName>
    <definedName name="_________xlnm.Print_Area">#REF!</definedName>
    <definedName name="_________xlnm.Print_Titles">#REF!</definedName>
    <definedName name="_________xlnm.Print_Titles_1">#REF!</definedName>
    <definedName name="_________xlnm.Print_Titles_2">#REF!</definedName>
    <definedName name="_________xlnm.Print_Titles_4">#REF!</definedName>
    <definedName name="_________xlnm.Print_Titles_4_1">#REF!</definedName>
    <definedName name="_________xlnm.Print_Titles_4_2">#REF!</definedName>
    <definedName name="________aiu2">#REF!</definedName>
    <definedName name="________CON123">#REF!</definedName>
    <definedName name="________EQP1">#REF!</definedName>
    <definedName name="________EQP10">#REF!</definedName>
    <definedName name="________EQP11">#REF!</definedName>
    <definedName name="________EQP12">#REF!</definedName>
    <definedName name="________EQP13">#REF!</definedName>
    <definedName name="________EQP14">#REF!</definedName>
    <definedName name="________EQP15">#REF!</definedName>
    <definedName name="________EQP16">#REF!</definedName>
    <definedName name="________EQP17">#REF!</definedName>
    <definedName name="________EQP18">#REF!</definedName>
    <definedName name="________EQP19">#REF!</definedName>
    <definedName name="________EQP2">#REF!</definedName>
    <definedName name="________EQP20">#REF!</definedName>
    <definedName name="________EQP3">#REF!</definedName>
    <definedName name="________EQP4">#REF!</definedName>
    <definedName name="________EQP5">#REF!</definedName>
    <definedName name="________EQP6">#REF!</definedName>
    <definedName name="________EQP7">#REF!</definedName>
    <definedName name="________EQP8">#REF!</definedName>
    <definedName name="________EQP9">#REF!</definedName>
    <definedName name="________EST10">#REF!</definedName>
    <definedName name="________EST11">#REF!</definedName>
    <definedName name="________EST12">#REF!</definedName>
    <definedName name="________EST13">#REF!</definedName>
    <definedName name="________EST14">#REF!</definedName>
    <definedName name="________EST16">#REF!</definedName>
    <definedName name="________EST17">#REF!</definedName>
    <definedName name="________EST18">#REF!</definedName>
    <definedName name="________EST19">#REF!</definedName>
    <definedName name="________EST2">#REF!</definedName>
    <definedName name="________EST3">#REF!</definedName>
    <definedName name="________EST4">#REF!</definedName>
    <definedName name="________EST5">#REF!</definedName>
    <definedName name="________EST6">#REF!</definedName>
    <definedName name="________EST7">#REF!</definedName>
    <definedName name="________EST8">#REF!</definedName>
    <definedName name="________EST9">#REF!</definedName>
    <definedName name="________EXC1">#REF!</definedName>
    <definedName name="________EXC10">#REF!</definedName>
    <definedName name="________EXC11">#REF!</definedName>
    <definedName name="________EXC12">#REF!</definedName>
    <definedName name="________EXC2">#REF!</definedName>
    <definedName name="________EXC3">#REF!</definedName>
    <definedName name="________EXC4">#REF!</definedName>
    <definedName name="________EXC5">#REF!</definedName>
    <definedName name="________EXC8">#REF!</definedName>
    <definedName name="________EXC9">#REF!</definedName>
    <definedName name="________F" localSheetId="5">[0]!ERR</definedName>
    <definedName name="________F" localSheetId="4">[0]!ERR</definedName>
    <definedName name="________F" localSheetId="6">[0]!ERR</definedName>
    <definedName name="________F" localSheetId="7">[0]!ERR</definedName>
    <definedName name="________F" localSheetId="8">[0]!ERR</definedName>
    <definedName name="________F" localSheetId="9">[0]!ERR</definedName>
    <definedName name="________F" localSheetId="12">[0]!ERR</definedName>
    <definedName name="________F" localSheetId="10">[0]!ERR</definedName>
    <definedName name="________F" localSheetId="11">[0]!ERR</definedName>
    <definedName name="________F" localSheetId="13">[0]!ERR</definedName>
    <definedName name="________F" localSheetId="14">[0]!ERR</definedName>
    <definedName name="________F" localSheetId="15">[0]!ERR</definedName>
    <definedName name="________F" localSheetId="16">[0]!ERR</definedName>
    <definedName name="________F" localSheetId="0">[0]!ERR</definedName>
    <definedName name="________F">[0]!ERR</definedName>
    <definedName name="________F_1">#NAME?</definedName>
    <definedName name="________F_2">#NAME?</definedName>
    <definedName name="________F_4">#NAME?</definedName>
    <definedName name="________F_6">#NAME?</definedName>
    <definedName name="________F_7">#NAME?</definedName>
    <definedName name="________F_8">#NAME?</definedName>
    <definedName name="________FS01" localSheetId="5">[0]!ERR</definedName>
    <definedName name="________FS01" localSheetId="4">[0]!ERR</definedName>
    <definedName name="________FS01" localSheetId="6">[0]!ERR</definedName>
    <definedName name="________FS01" localSheetId="7">[0]!ERR</definedName>
    <definedName name="________FS01" localSheetId="8">[0]!ERR</definedName>
    <definedName name="________FS01" localSheetId="9">[0]!ERR</definedName>
    <definedName name="________FS01" localSheetId="12">[0]!ERR</definedName>
    <definedName name="________FS01" localSheetId="10">[0]!ERR</definedName>
    <definedName name="________FS01" localSheetId="11">[0]!ERR</definedName>
    <definedName name="________FS01" localSheetId="13">[0]!ERR</definedName>
    <definedName name="________FS01" localSheetId="14">[0]!ERR</definedName>
    <definedName name="________FS01" localSheetId="15">[0]!ERR</definedName>
    <definedName name="________FS01" localSheetId="16">[0]!ERR</definedName>
    <definedName name="________FS01" localSheetId="0">[0]!ERR</definedName>
    <definedName name="________FS01">[0]!ERR</definedName>
    <definedName name="________FS01_1">#NAME?</definedName>
    <definedName name="________FS01_2">#NAME?</definedName>
    <definedName name="________FS01_4">#NAME?</definedName>
    <definedName name="________FS01_6">#NAME?</definedName>
    <definedName name="________FS01_7">#NAME?</definedName>
    <definedName name="________FS01_8">#NAME?</definedName>
    <definedName name="________M14" localSheetId="0">#REF!</definedName>
    <definedName name="________M14">#REF!</definedName>
    <definedName name="________MAT1" localSheetId="0">#REF!</definedName>
    <definedName name="________MAT1">#REF!</definedName>
    <definedName name="________MAT10" localSheetId="0">#REF!</definedName>
    <definedName name="________MAT10">#REF!</definedName>
    <definedName name="________MAT11">#REF!</definedName>
    <definedName name="________MAT1111">#REF!</definedName>
    <definedName name="________MAT12">#REF!</definedName>
    <definedName name="________MAT13">#REF!</definedName>
    <definedName name="________MAT14">#REF!</definedName>
    <definedName name="________MAT15">#REF!</definedName>
    <definedName name="________MAT16">#REF!</definedName>
    <definedName name="________MAT17">#REF!</definedName>
    <definedName name="________MAT170">#REF!</definedName>
    <definedName name="________MAT171">#REF!</definedName>
    <definedName name="________MAT18">#REF!</definedName>
    <definedName name="________MAT19">#REF!</definedName>
    <definedName name="________MAT2">#REF!</definedName>
    <definedName name="________MAT20">#REF!</definedName>
    <definedName name="________MAT21">#REF!</definedName>
    <definedName name="________MAT22">#REF!</definedName>
    <definedName name="________MAT23">#REF!</definedName>
    <definedName name="________MAT24">#REF!</definedName>
    <definedName name="________MAT25">#REF!</definedName>
    <definedName name="________MAT26">#REF!</definedName>
    <definedName name="________MAT27">#REF!</definedName>
    <definedName name="________MAT28">#REF!</definedName>
    <definedName name="________MAT29">#REF!</definedName>
    <definedName name="________MAT3">#REF!</definedName>
    <definedName name="________MAT30">#REF!</definedName>
    <definedName name="________MAT31">#REF!</definedName>
    <definedName name="________MAT32">#REF!</definedName>
    <definedName name="________MAT33">#REF!</definedName>
    <definedName name="________MAT34">#REF!</definedName>
    <definedName name="________MAT35">#REF!</definedName>
    <definedName name="________MAT36">#REF!</definedName>
    <definedName name="________MAT37">#REF!</definedName>
    <definedName name="________MAT4">#REF!</definedName>
    <definedName name="________MAT5">#REF!</definedName>
    <definedName name="________MAT6">#REF!</definedName>
    <definedName name="________MAT7">#REF!</definedName>
    <definedName name="________MAT8">#REF!</definedName>
    <definedName name="________MAT832">#REF!</definedName>
    <definedName name="________MAT9">#REF!</definedName>
    <definedName name="________MAY88">#REF!</definedName>
    <definedName name="________MO1">#REF!</definedName>
    <definedName name="________MO10">#REF!</definedName>
    <definedName name="________MO2">#REF!</definedName>
    <definedName name="________MO3">#REF!</definedName>
    <definedName name="________MO4">#REF!</definedName>
    <definedName name="________MO5">#REF!</definedName>
    <definedName name="________MO6">#REF!</definedName>
    <definedName name="________MO7">#REF!</definedName>
    <definedName name="________MO8">#REF!</definedName>
    <definedName name="________MO9">#REF!</definedName>
    <definedName name="________MV1">#REF!</definedName>
    <definedName name="________MV10">#REF!</definedName>
    <definedName name="________MV11">#REF!</definedName>
    <definedName name="________MV12">#REF!</definedName>
    <definedName name="________MV13">#REF!</definedName>
    <definedName name="________MV14">#REF!</definedName>
    <definedName name="________MV15">#REF!</definedName>
    <definedName name="________MV16">#REF!</definedName>
    <definedName name="________MV17">#REF!</definedName>
    <definedName name="________MV18">#REF!</definedName>
    <definedName name="________MV19">#REF!</definedName>
    <definedName name="________MV2">#REF!</definedName>
    <definedName name="________MV20">#REF!</definedName>
    <definedName name="________MV3">#REF!</definedName>
    <definedName name="________MV5">#REF!</definedName>
    <definedName name="________MV6">#REF!</definedName>
    <definedName name="________MV7">#REF!</definedName>
    <definedName name="________MV8">#REF!</definedName>
    <definedName name="________MV9">#REF!</definedName>
    <definedName name="________xlnm.Print_Area">#REF!</definedName>
    <definedName name="________xlnm.Print_Titles">#REF!</definedName>
    <definedName name="________xlnm.Print_Titles_1">#REF!</definedName>
    <definedName name="________xlnm.Print_Titles_2">#REF!</definedName>
    <definedName name="________xlnm.Print_Titles_4">#REF!</definedName>
    <definedName name="________xlnm.Print_Titles_4_1">#REF!</definedName>
    <definedName name="________xlnm.Print_Titles_4_2">#REF!</definedName>
    <definedName name="_______CON123">#REF!</definedName>
    <definedName name="_______EQP1">#REF!</definedName>
    <definedName name="_______EQP10">#REF!</definedName>
    <definedName name="_______EQP11">#REF!</definedName>
    <definedName name="_______EQP12">#REF!</definedName>
    <definedName name="_______EQP13">#REF!</definedName>
    <definedName name="_______EQP14">#REF!</definedName>
    <definedName name="_______EQP15">#REF!</definedName>
    <definedName name="_______EQP16">#REF!</definedName>
    <definedName name="_______EQP17">#REF!</definedName>
    <definedName name="_______EQP18">#REF!</definedName>
    <definedName name="_______EQP19">#REF!</definedName>
    <definedName name="_______EQP2">#REF!</definedName>
    <definedName name="_______EQP20">#REF!</definedName>
    <definedName name="_______EQP3">#REF!</definedName>
    <definedName name="_______EQP4">#REF!</definedName>
    <definedName name="_______EQP5">#REF!</definedName>
    <definedName name="_______EQP6">#REF!</definedName>
    <definedName name="_______EQP7">#REF!</definedName>
    <definedName name="_______EQP8">#REF!</definedName>
    <definedName name="_______EQP9">#REF!</definedName>
    <definedName name="_______EST1">#REF!</definedName>
    <definedName name="_______EST10">#REF!</definedName>
    <definedName name="_______EST11">#REF!</definedName>
    <definedName name="_______EST12">#REF!</definedName>
    <definedName name="_______EST13">#REF!</definedName>
    <definedName name="_______EST14">#REF!</definedName>
    <definedName name="_______EST15">#REF!</definedName>
    <definedName name="_______EST16">#REF!</definedName>
    <definedName name="_______EST17">#REF!</definedName>
    <definedName name="_______EST18">#REF!</definedName>
    <definedName name="_______EST19">#REF!</definedName>
    <definedName name="_______EST2">#REF!</definedName>
    <definedName name="_______EST3">#REF!</definedName>
    <definedName name="_______EST4">#REF!</definedName>
    <definedName name="_______EST5">#REF!</definedName>
    <definedName name="_______EST6">#REF!</definedName>
    <definedName name="_______EST7">#REF!</definedName>
    <definedName name="_______EST8">#REF!</definedName>
    <definedName name="_______EST9">#REF!</definedName>
    <definedName name="_______EXC1">#REF!</definedName>
    <definedName name="_______EXC10">#REF!</definedName>
    <definedName name="_______EXC11">#REF!</definedName>
    <definedName name="_______EXC12">#REF!</definedName>
    <definedName name="_______EXC2">#REF!</definedName>
    <definedName name="_______EXC3">#REF!</definedName>
    <definedName name="_______EXC4">#REF!</definedName>
    <definedName name="_______EXC5">#REF!</definedName>
    <definedName name="_______EXC6">#REF!</definedName>
    <definedName name="_______EXC7">#REF!</definedName>
    <definedName name="_______EXC8">#REF!</definedName>
    <definedName name="_______EXC9">#REF!</definedName>
    <definedName name="_______F" localSheetId="5">[0]!ERR</definedName>
    <definedName name="_______F" localSheetId="4">[0]!ERR</definedName>
    <definedName name="_______F" localSheetId="6">[0]!ERR</definedName>
    <definedName name="_______F" localSheetId="7">[0]!ERR</definedName>
    <definedName name="_______F" localSheetId="8">[0]!ERR</definedName>
    <definedName name="_______F" localSheetId="9">[0]!ERR</definedName>
    <definedName name="_______F" localSheetId="12">[0]!ERR</definedName>
    <definedName name="_______F" localSheetId="10">[0]!ERR</definedName>
    <definedName name="_______F" localSheetId="11">[0]!ERR</definedName>
    <definedName name="_______F" localSheetId="13">[0]!ERR</definedName>
    <definedName name="_______F" localSheetId="14">[0]!ERR</definedName>
    <definedName name="_______F" localSheetId="15">[0]!ERR</definedName>
    <definedName name="_______F" localSheetId="16">[0]!ERR</definedName>
    <definedName name="_______F" localSheetId="0">[0]!ERR</definedName>
    <definedName name="_______F">[0]!ERR</definedName>
    <definedName name="_______F_1">#NAME?</definedName>
    <definedName name="_______F_2">#NAME?</definedName>
    <definedName name="_______F_4">#NAME?</definedName>
    <definedName name="_______F_6">#NAME?</definedName>
    <definedName name="_______F_7">#NAME?</definedName>
    <definedName name="_______F_8">#NAME?</definedName>
    <definedName name="_______ff2005" localSheetId="5">[0]!ERR</definedName>
    <definedName name="_______ff2005" localSheetId="4">[0]!ERR</definedName>
    <definedName name="_______ff2005" localSheetId="6">[0]!ERR</definedName>
    <definedName name="_______ff2005" localSheetId="7">[0]!ERR</definedName>
    <definedName name="_______ff2005" localSheetId="8">[0]!ERR</definedName>
    <definedName name="_______ff2005" localSheetId="9">[0]!ERR</definedName>
    <definedName name="_______ff2005" localSheetId="12">[0]!ERR</definedName>
    <definedName name="_______ff2005" localSheetId="10">[0]!ERR</definedName>
    <definedName name="_______ff2005" localSheetId="11">[0]!ERR</definedName>
    <definedName name="_______ff2005" localSheetId="13">[0]!ERR</definedName>
    <definedName name="_______ff2005" localSheetId="14">[0]!ERR</definedName>
    <definedName name="_______ff2005" localSheetId="15">[0]!ERR</definedName>
    <definedName name="_______ff2005" localSheetId="16">[0]!ERR</definedName>
    <definedName name="_______ff2005" localSheetId="0">[0]!ERR</definedName>
    <definedName name="_______ff2005">[0]!ERR</definedName>
    <definedName name="_______ff2005_1">#NAME?</definedName>
    <definedName name="_______ff2005_2">#NAME?</definedName>
    <definedName name="_______ff2005_4">#NAME?</definedName>
    <definedName name="_______ff2005_6">#NAME?</definedName>
    <definedName name="_______ff2005_7">#NAME?</definedName>
    <definedName name="_______ff2005_8">#NAME?</definedName>
    <definedName name="_______FS01" localSheetId="5">[0]!ERR</definedName>
    <definedName name="_______FS01" localSheetId="4">[0]!ERR</definedName>
    <definedName name="_______FS01" localSheetId="6">[0]!ERR</definedName>
    <definedName name="_______FS01" localSheetId="7">[0]!ERR</definedName>
    <definedName name="_______FS01" localSheetId="8">[0]!ERR</definedName>
    <definedName name="_______FS01" localSheetId="9">[0]!ERR</definedName>
    <definedName name="_______FS01" localSheetId="12">[0]!ERR</definedName>
    <definedName name="_______FS01" localSheetId="10">[0]!ERR</definedName>
    <definedName name="_______FS01" localSheetId="11">[0]!ERR</definedName>
    <definedName name="_______FS01" localSheetId="13">[0]!ERR</definedName>
    <definedName name="_______FS01" localSheetId="14">[0]!ERR</definedName>
    <definedName name="_______FS01" localSheetId="15">[0]!ERR</definedName>
    <definedName name="_______FS01" localSheetId="16">[0]!ERR</definedName>
    <definedName name="_______FS01" localSheetId="0">[0]!ERR</definedName>
    <definedName name="_______FS01">[0]!ERR</definedName>
    <definedName name="_______FS01_1">#NAME?</definedName>
    <definedName name="_______FS01_2">#NAME?</definedName>
    <definedName name="_______FS01_4">#NAME?</definedName>
    <definedName name="_______FS01_6">#NAME?</definedName>
    <definedName name="_______FS01_7">#NAME?</definedName>
    <definedName name="_______FS01_8">#NAME?</definedName>
    <definedName name="_______M14" localSheetId="0">#REF!</definedName>
    <definedName name="_______M14">#REF!</definedName>
    <definedName name="_______MAT1" localSheetId="0">#REF!</definedName>
    <definedName name="_______MAT1">#REF!</definedName>
    <definedName name="_______MAT10" localSheetId="0">#REF!</definedName>
    <definedName name="_______MAT10">#REF!</definedName>
    <definedName name="_______MAT11">#REF!</definedName>
    <definedName name="_______MAT1111">#REF!</definedName>
    <definedName name="_______MAT12">#REF!</definedName>
    <definedName name="_______MAT13">#REF!</definedName>
    <definedName name="_______MAT14">#REF!</definedName>
    <definedName name="_______MAT15">#REF!</definedName>
    <definedName name="_______MAT16">#REF!</definedName>
    <definedName name="_______MAT17">#REF!</definedName>
    <definedName name="_______MAT170">#REF!</definedName>
    <definedName name="_______MAT171">#REF!</definedName>
    <definedName name="_______MAT18">#REF!</definedName>
    <definedName name="_______MAT19">#REF!</definedName>
    <definedName name="_______MAT2">#REF!</definedName>
    <definedName name="_______MAT20">#REF!</definedName>
    <definedName name="_______MAT21">#REF!</definedName>
    <definedName name="_______MAT22">#REF!</definedName>
    <definedName name="_______MAT23">#REF!</definedName>
    <definedName name="_______MAT24">#REF!</definedName>
    <definedName name="_______MAT25">#REF!</definedName>
    <definedName name="_______MAT26">#REF!</definedName>
    <definedName name="_______MAT27">#REF!</definedName>
    <definedName name="_______MAT28">#REF!</definedName>
    <definedName name="_______MAT29">#REF!</definedName>
    <definedName name="_______MAT3">#REF!</definedName>
    <definedName name="_______MAT30">#REF!</definedName>
    <definedName name="_______MAT31">#REF!</definedName>
    <definedName name="_______MAT32">#REF!</definedName>
    <definedName name="_______MAT33">#REF!</definedName>
    <definedName name="_______MAT34">#REF!</definedName>
    <definedName name="_______MAT35">#REF!</definedName>
    <definedName name="_______MAT36">#REF!</definedName>
    <definedName name="_______MAT37">#REF!</definedName>
    <definedName name="_______MAT4">#REF!</definedName>
    <definedName name="_______MAT5">#REF!</definedName>
    <definedName name="_______MAT6">#REF!</definedName>
    <definedName name="_______MAT7">#REF!</definedName>
    <definedName name="_______MAT72">#REF!</definedName>
    <definedName name="_______MAT8">#REF!</definedName>
    <definedName name="_______MAT832">#REF!</definedName>
    <definedName name="_______MAT9">#REF!</definedName>
    <definedName name="_______MAY88">#REF!</definedName>
    <definedName name="_______MO1">#REF!</definedName>
    <definedName name="_______MO10">#REF!</definedName>
    <definedName name="_______MO2">#REF!</definedName>
    <definedName name="_______MO3">#REF!</definedName>
    <definedName name="_______MO4">#REF!</definedName>
    <definedName name="_______MO5">#REF!</definedName>
    <definedName name="_______MO6">#REF!</definedName>
    <definedName name="_______MO7">#REF!</definedName>
    <definedName name="_______MO8">#REF!</definedName>
    <definedName name="_______MO9">#REF!</definedName>
    <definedName name="_______MV1">#REF!</definedName>
    <definedName name="_______MV10">#REF!</definedName>
    <definedName name="_______MV11">#REF!</definedName>
    <definedName name="_______MV12">#REF!</definedName>
    <definedName name="_______MV13">#REF!</definedName>
    <definedName name="_______MV14">#REF!</definedName>
    <definedName name="_______MV15">#REF!</definedName>
    <definedName name="_______MV16">#REF!</definedName>
    <definedName name="_______MV17">#REF!</definedName>
    <definedName name="_______MV18">#REF!</definedName>
    <definedName name="_______MV19">#REF!</definedName>
    <definedName name="_______MV2">#REF!</definedName>
    <definedName name="_______MV20">#REF!</definedName>
    <definedName name="_______MV3">#REF!</definedName>
    <definedName name="_______MV5">#REF!</definedName>
    <definedName name="_______MV6">#REF!</definedName>
    <definedName name="_______MV7">#REF!</definedName>
    <definedName name="_______MV8">#REF!</definedName>
    <definedName name="_______MV9">#REF!</definedName>
    <definedName name="_______TD02" localSheetId="5">[0]!ERR</definedName>
    <definedName name="_______TD02" localSheetId="4">[0]!ERR</definedName>
    <definedName name="_______TD02" localSheetId="6">[0]!ERR</definedName>
    <definedName name="_______TD02" localSheetId="7">[0]!ERR</definedName>
    <definedName name="_______TD02" localSheetId="8">[0]!ERR</definedName>
    <definedName name="_______TD02" localSheetId="9">[0]!ERR</definedName>
    <definedName name="_______TD02" localSheetId="12">[0]!ERR</definedName>
    <definedName name="_______TD02" localSheetId="10">[0]!ERR</definedName>
    <definedName name="_______TD02" localSheetId="11">[0]!ERR</definedName>
    <definedName name="_______TD02" localSheetId="13">[0]!ERR</definedName>
    <definedName name="_______TD02" localSheetId="14">[0]!ERR</definedName>
    <definedName name="_______TD02" localSheetId="15">[0]!ERR</definedName>
    <definedName name="_______TD02" localSheetId="16">[0]!ERR</definedName>
    <definedName name="_______TD02" localSheetId="0">[0]!ERR</definedName>
    <definedName name="_______TD02">[0]!ERR</definedName>
    <definedName name="_______TD02_1">#NAME?</definedName>
    <definedName name="_______TD02_2">#NAME?</definedName>
    <definedName name="_______TD02_4">#NAME?</definedName>
    <definedName name="_______TD02_6">#NAME?</definedName>
    <definedName name="_______TD02_7">#NAME?</definedName>
    <definedName name="_______TD02_8">#NAME?</definedName>
    <definedName name="_______xlnm.Print_Area" localSheetId="0">#REF!</definedName>
    <definedName name="_______xlnm.Print_Area">#REF!</definedName>
    <definedName name="_______xlnm.Print_Titles" localSheetId="0">#REF!</definedName>
    <definedName name="_______xlnm.Print_Titles">#REF!</definedName>
    <definedName name="_______xlnm.Print_Titles_1" localSheetId="0">#REF!</definedName>
    <definedName name="_______xlnm.Print_Titles_1">#REF!</definedName>
    <definedName name="_______xlnm.Print_Titles_2">#REF!</definedName>
    <definedName name="_______xlnm.Print_Titles_4">#REF!</definedName>
    <definedName name="_______xlnm.Print_Titles_4_1">#REF!</definedName>
    <definedName name="_______xlnm.Print_Titles_4_2">#REF!</definedName>
    <definedName name="______A251140">#REF!</definedName>
    <definedName name="______A251150">#REF!</definedName>
    <definedName name="______CON123">#REF!</definedName>
    <definedName name="______EQP1">#REF!</definedName>
    <definedName name="______EQP10">#REF!</definedName>
    <definedName name="______EQP11">#REF!</definedName>
    <definedName name="______EQP12">#REF!</definedName>
    <definedName name="______EQP13">#REF!</definedName>
    <definedName name="______EQP14">#REF!</definedName>
    <definedName name="______EQP15">#REF!</definedName>
    <definedName name="______EQP16">#REF!</definedName>
    <definedName name="______EQP17">#REF!</definedName>
    <definedName name="______EQP18">#REF!</definedName>
    <definedName name="______EQP19">#REF!</definedName>
    <definedName name="______EQP2">#REF!</definedName>
    <definedName name="______EQP20">#REF!</definedName>
    <definedName name="______EQP3">#REF!</definedName>
    <definedName name="______EQP4">#REF!</definedName>
    <definedName name="______EQP5">#REF!</definedName>
    <definedName name="______EQP6">#REF!</definedName>
    <definedName name="______EQP7">#REF!</definedName>
    <definedName name="______EQP8">#REF!</definedName>
    <definedName name="______EQP9">#REF!</definedName>
    <definedName name="______EST1">#REF!</definedName>
    <definedName name="______EST10">#REF!</definedName>
    <definedName name="______EST11">#REF!</definedName>
    <definedName name="______EST12">#REF!</definedName>
    <definedName name="______EST13">#REF!</definedName>
    <definedName name="______EST14">#REF!</definedName>
    <definedName name="______EST15">#REF!</definedName>
    <definedName name="______EST16">#REF!</definedName>
    <definedName name="______EST17">#REF!</definedName>
    <definedName name="______EST18">#REF!</definedName>
    <definedName name="______EST19">#REF!</definedName>
    <definedName name="______EST2">#REF!</definedName>
    <definedName name="______EST3">#REF!</definedName>
    <definedName name="______EST4">#REF!</definedName>
    <definedName name="______EST5">#REF!</definedName>
    <definedName name="______EST6">#REF!</definedName>
    <definedName name="______EST7">#REF!</definedName>
    <definedName name="______EST8">#REF!</definedName>
    <definedName name="______EST9">#REF!</definedName>
    <definedName name="______EXC1">#REF!</definedName>
    <definedName name="______EXC10">#REF!</definedName>
    <definedName name="______EXC11">#REF!</definedName>
    <definedName name="______EXC12">#REF!</definedName>
    <definedName name="______EXC2">#REF!</definedName>
    <definedName name="______EXC3">#REF!</definedName>
    <definedName name="______EXC4">#REF!</definedName>
    <definedName name="______EXC5">#REF!</definedName>
    <definedName name="______EXC6">#REF!</definedName>
    <definedName name="______EXC7">#REF!</definedName>
    <definedName name="______EXC8">#REF!</definedName>
    <definedName name="______EXC9">#REF!</definedName>
    <definedName name="______F" localSheetId="5">[0]!ERR</definedName>
    <definedName name="______F" localSheetId="4">[0]!ERR</definedName>
    <definedName name="______F" localSheetId="6">[0]!ERR</definedName>
    <definedName name="______F" localSheetId="7">[0]!ERR</definedName>
    <definedName name="______F" localSheetId="8">[0]!ERR</definedName>
    <definedName name="______F" localSheetId="9">[0]!ERR</definedName>
    <definedName name="______F" localSheetId="12">[0]!ERR</definedName>
    <definedName name="______F" localSheetId="10">[0]!ERR</definedName>
    <definedName name="______F" localSheetId="11">[0]!ERR</definedName>
    <definedName name="______F" localSheetId="13">[0]!ERR</definedName>
    <definedName name="______F" localSheetId="14">[0]!ERR</definedName>
    <definedName name="______F" localSheetId="15">[0]!ERR</definedName>
    <definedName name="______F" localSheetId="16">[0]!ERR</definedName>
    <definedName name="______F" localSheetId="0">[0]!ERR</definedName>
    <definedName name="______F">[0]!ERR</definedName>
    <definedName name="______F_1">#NAME?</definedName>
    <definedName name="______F_2">#NAME?</definedName>
    <definedName name="______F_4">#NAME?</definedName>
    <definedName name="______F_6">#NAME?</definedName>
    <definedName name="______F_7">#NAME?</definedName>
    <definedName name="______F_8">#NAME?</definedName>
    <definedName name="______FS01" localSheetId="5">[0]!ERR</definedName>
    <definedName name="______FS01" localSheetId="4">[0]!ERR</definedName>
    <definedName name="______FS01" localSheetId="6">[0]!ERR</definedName>
    <definedName name="______FS01" localSheetId="7">[0]!ERR</definedName>
    <definedName name="______FS01" localSheetId="8">[0]!ERR</definedName>
    <definedName name="______FS01" localSheetId="9">[0]!ERR</definedName>
    <definedName name="______FS01" localSheetId="12">[0]!ERR</definedName>
    <definedName name="______FS01" localSheetId="10">[0]!ERR</definedName>
    <definedName name="______FS01" localSheetId="11">[0]!ERR</definedName>
    <definedName name="______FS01" localSheetId="13">[0]!ERR</definedName>
    <definedName name="______FS01" localSheetId="14">[0]!ERR</definedName>
    <definedName name="______FS01" localSheetId="15">[0]!ERR</definedName>
    <definedName name="______FS01" localSheetId="16">[0]!ERR</definedName>
    <definedName name="______FS01" localSheetId="0">[0]!ERR</definedName>
    <definedName name="______FS01">[0]!ERR</definedName>
    <definedName name="______FS01_1">#NAME?</definedName>
    <definedName name="______FS01_2">#NAME?</definedName>
    <definedName name="______FS01_4">#NAME?</definedName>
    <definedName name="______FS01_6">#NAME?</definedName>
    <definedName name="______FS01_7">#NAME?</definedName>
    <definedName name="______FS01_8">#NAME?</definedName>
    <definedName name="______M14" localSheetId="0">#REF!</definedName>
    <definedName name="______M14">#REF!</definedName>
    <definedName name="______MAT1" localSheetId="0">#REF!</definedName>
    <definedName name="______MAT1">#REF!</definedName>
    <definedName name="______MAT10" localSheetId="0">#REF!</definedName>
    <definedName name="______MAT10">#REF!</definedName>
    <definedName name="______MAT11">#REF!</definedName>
    <definedName name="______MAT1111">#REF!</definedName>
    <definedName name="______MAT12">#REF!</definedName>
    <definedName name="______MAT13">#REF!</definedName>
    <definedName name="______MAT136">#REF!</definedName>
    <definedName name="______MAT14">#REF!</definedName>
    <definedName name="______MAT15">#REF!</definedName>
    <definedName name="______MAT16">#REF!</definedName>
    <definedName name="______MAT17">#REF!</definedName>
    <definedName name="______MAT170">#REF!</definedName>
    <definedName name="______MAT171">#REF!</definedName>
    <definedName name="______MAT18">#REF!</definedName>
    <definedName name="______MAT19">#REF!</definedName>
    <definedName name="______MAT2">#REF!</definedName>
    <definedName name="______MAT20">#REF!</definedName>
    <definedName name="______MAT21">#REF!</definedName>
    <definedName name="______MAT22">#REF!</definedName>
    <definedName name="______MAT23">#REF!</definedName>
    <definedName name="______MAT24">#REF!</definedName>
    <definedName name="______MAT25">#REF!</definedName>
    <definedName name="______MAT26">#REF!</definedName>
    <definedName name="______MAT27">#REF!</definedName>
    <definedName name="______MAT28">#REF!</definedName>
    <definedName name="______MAT29">#REF!</definedName>
    <definedName name="______MAT3">#REF!</definedName>
    <definedName name="______MAT30">#REF!</definedName>
    <definedName name="______MAT31">#REF!</definedName>
    <definedName name="______MAT32">#REF!</definedName>
    <definedName name="______MAT33">#REF!</definedName>
    <definedName name="______MAT34">#REF!</definedName>
    <definedName name="______MAT35">#REF!</definedName>
    <definedName name="______MAT36">#REF!</definedName>
    <definedName name="______MAT37">#REF!</definedName>
    <definedName name="______MAT4">#REF!</definedName>
    <definedName name="______MAT5">#REF!</definedName>
    <definedName name="______MAT6">#REF!</definedName>
    <definedName name="______MAT7">#REF!</definedName>
    <definedName name="______MAT8">#REF!</definedName>
    <definedName name="______MAT832">#REF!</definedName>
    <definedName name="______MAT9">#REF!</definedName>
    <definedName name="______MAY88">#REF!</definedName>
    <definedName name="______MO1">#REF!</definedName>
    <definedName name="______MO10">#REF!</definedName>
    <definedName name="______MO2">#REF!</definedName>
    <definedName name="______MO3">#REF!</definedName>
    <definedName name="______MO4">#REF!</definedName>
    <definedName name="______MO5">#REF!</definedName>
    <definedName name="______MO6">#REF!</definedName>
    <definedName name="______MO7">#REF!</definedName>
    <definedName name="______MO8">#REF!</definedName>
    <definedName name="______MO9">#REF!</definedName>
    <definedName name="______MV1">#REF!</definedName>
    <definedName name="______MV10">#REF!</definedName>
    <definedName name="______MV11">#REF!</definedName>
    <definedName name="______MV12">#REF!</definedName>
    <definedName name="______MV13">#REF!</definedName>
    <definedName name="______MV14">#REF!</definedName>
    <definedName name="______MV15">#REF!</definedName>
    <definedName name="______MV16">#REF!</definedName>
    <definedName name="______MV17">#REF!</definedName>
    <definedName name="______MV18">#REF!</definedName>
    <definedName name="______MV19">#REF!</definedName>
    <definedName name="______MV2">#REF!</definedName>
    <definedName name="______MV20">#REF!</definedName>
    <definedName name="______MV3">#REF!</definedName>
    <definedName name="______MV5">#REF!</definedName>
    <definedName name="______MV6">#REF!</definedName>
    <definedName name="______MV7">#REF!</definedName>
    <definedName name="______MV8">#REF!</definedName>
    <definedName name="______MV9">#REF!</definedName>
    <definedName name="______TD02" localSheetId="5">[0]!ERR</definedName>
    <definedName name="______TD02" localSheetId="4">[0]!ERR</definedName>
    <definedName name="______TD02" localSheetId="6">[0]!ERR</definedName>
    <definedName name="______TD02" localSheetId="7">[0]!ERR</definedName>
    <definedName name="______TD02" localSheetId="8">[0]!ERR</definedName>
    <definedName name="______TD02" localSheetId="9">[0]!ERR</definedName>
    <definedName name="______TD02" localSheetId="12">[0]!ERR</definedName>
    <definedName name="______TD02" localSheetId="10">[0]!ERR</definedName>
    <definedName name="______TD02" localSheetId="11">[0]!ERR</definedName>
    <definedName name="______TD02" localSheetId="13">[0]!ERR</definedName>
    <definedName name="______TD02" localSheetId="14">[0]!ERR</definedName>
    <definedName name="______TD02" localSheetId="15">[0]!ERR</definedName>
    <definedName name="______TD02" localSheetId="16">[0]!ERR</definedName>
    <definedName name="______TD02" localSheetId="0">[0]!ERR</definedName>
    <definedName name="______TD02">[0]!ERR</definedName>
    <definedName name="______TD02_1">#NAME?</definedName>
    <definedName name="______TD02_2">#NAME?</definedName>
    <definedName name="______TD02_4">#NAME?</definedName>
    <definedName name="______TD02_6">#NAME?</definedName>
    <definedName name="______TD02_7">#NAME?</definedName>
    <definedName name="______TD02_8">#NAME?</definedName>
    <definedName name="______xlnm.Print_Area" localSheetId="0">#REF!</definedName>
    <definedName name="______xlnm.Print_Area">#REF!</definedName>
    <definedName name="______xlnm.Print_Titles" localSheetId="0">#REF!</definedName>
    <definedName name="______xlnm.Print_Titles">#REF!</definedName>
    <definedName name="______xlnm.Print_Titles_1" localSheetId="0">#REF!</definedName>
    <definedName name="______xlnm.Print_Titles_1">#REF!</definedName>
    <definedName name="______xlnm.Print_Titles_2">#REF!</definedName>
    <definedName name="______xlnm.Print_Titles_4">#REF!</definedName>
    <definedName name="______xlnm.Print_Titles_4_1">#REF!</definedName>
    <definedName name="______xlnm.Print_Titles_4_2">#REF!</definedName>
    <definedName name="_____aiu2">#REF!</definedName>
    <definedName name="_____ASC3">#REF!</definedName>
    <definedName name="_____ASC7">#REF!</definedName>
    <definedName name="_____CON123">#REF!</definedName>
    <definedName name="_____CRT25">#REF!</definedName>
    <definedName name="_____CRT3">#REF!</definedName>
    <definedName name="_____CRT35">#REF!</definedName>
    <definedName name="_____EQP1">#REF!</definedName>
    <definedName name="_____EQP10">#REF!</definedName>
    <definedName name="_____EQP11">#REF!</definedName>
    <definedName name="_____EQP12">#REF!</definedName>
    <definedName name="_____EQP13">#REF!</definedName>
    <definedName name="_____EQP14">#REF!</definedName>
    <definedName name="_____EQP15">#REF!</definedName>
    <definedName name="_____EQP16">#REF!</definedName>
    <definedName name="_____EQP17">#REF!</definedName>
    <definedName name="_____EQP18">#REF!</definedName>
    <definedName name="_____EQP19">#REF!</definedName>
    <definedName name="_____EQP2">#REF!</definedName>
    <definedName name="_____EQP20">#REF!</definedName>
    <definedName name="_____EQP3">#REF!</definedName>
    <definedName name="_____EQP4">#REF!</definedName>
    <definedName name="_____EQP5">#REF!</definedName>
    <definedName name="_____EQP6">#REF!</definedName>
    <definedName name="_____EQP7">#REF!</definedName>
    <definedName name="_____EQP8">#REF!</definedName>
    <definedName name="_____EQP9">#REF!</definedName>
    <definedName name="_____EST1">#REF!</definedName>
    <definedName name="_____EST10">#REF!</definedName>
    <definedName name="_____EST11">#REF!</definedName>
    <definedName name="_____EST12">#REF!</definedName>
    <definedName name="_____EST13">#REF!</definedName>
    <definedName name="_____EST14">#REF!</definedName>
    <definedName name="_____EST15">#REF!</definedName>
    <definedName name="_____EST16">#REF!</definedName>
    <definedName name="_____EST17">#REF!</definedName>
    <definedName name="_____EST18">#REF!</definedName>
    <definedName name="_____EST19">#REF!</definedName>
    <definedName name="_____EST2">#REF!</definedName>
    <definedName name="_____EST3">#REF!</definedName>
    <definedName name="_____EST4">#REF!</definedName>
    <definedName name="_____EST5">#REF!</definedName>
    <definedName name="_____EST6">#REF!</definedName>
    <definedName name="_____EST7">#REF!</definedName>
    <definedName name="_____EST8">#REF!</definedName>
    <definedName name="_____EST9">#REF!</definedName>
    <definedName name="_____EXC1">#REF!</definedName>
    <definedName name="_____EXC10">#REF!</definedName>
    <definedName name="_____EXC11">#REF!</definedName>
    <definedName name="_____EXC12">#REF!</definedName>
    <definedName name="_____EXC2">#REF!</definedName>
    <definedName name="_____EXC3">#REF!</definedName>
    <definedName name="_____EXC4">#REF!</definedName>
    <definedName name="_____EXC5">#REF!</definedName>
    <definedName name="_____EXC6">#REF!</definedName>
    <definedName name="_____EXC7">#REF!</definedName>
    <definedName name="_____EXC8">#REF!</definedName>
    <definedName name="_____EXC9">#REF!</definedName>
    <definedName name="_____F" localSheetId="5">[0]!ERR</definedName>
    <definedName name="_____F" localSheetId="4">[0]!ERR</definedName>
    <definedName name="_____F" localSheetId="6">[0]!ERR</definedName>
    <definedName name="_____F" localSheetId="7">[0]!ERR</definedName>
    <definedName name="_____F" localSheetId="8">[0]!ERR</definedName>
    <definedName name="_____F" localSheetId="9">[0]!ERR</definedName>
    <definedName name="_____F" localSheetId="12">[0]!ERR</definedName>
    <definedName name="_____F" localSheetId="10">[0]!ERR</definedName>
    <definedName name="_____F" localSheetId="11">[0]!ERR</definedName>
    <definedName name="_____F" localSheetId="13">[0]!ERR</definedName>
    <definedName name="_____F" localSheetId="14">[0]!ERR</definedName>
    <definedName name="_____F" localSheetId="15">[0]!ERR</definedName>
    <definedName name="_____F" localSheetId="16">[0]!ERR</definedName>
    <definedName name="_____F" localSheetId="0">[0]!ERR</definedName>
    <definedName name="_____F">[0]!ERR</definedName>
    <definedName name="_____F_1">#NAME?</definedName>
    <definedName name="_____F_2">#NAME?</definedName>
    <definedName name="_____F_4">#NAME?</definedName>
    <definedName name="_____F_6">#NAME?</definedName>
    <definedName name="_____F_7">#NAME?</definedName>
    <definedName name="_____F_8">#NAME?</definedName>
    <definedName name="_____ff2005" localSheetId="5">[0]!ERR</definedName>
    <definedName name="_____ff2005" localSheetId="4">[0]!ERR</definedName>
    <definedName name="_____ff2005" localSheetId="6">[0]!ERR</definedName>
    <definedName name="_____ff2005" localSheetId="7">[0]!ERR</definedName>
    <definedName name="_____ff2005" localSheetId="8">[0]!ERR</definedName>
    <definedName name="_____ff2005" localSheetId="9">[0]!ERR</definedName>
    <definedName name="_____ff2005" localSheetId="12">[0]!ERR</definedName>
    <definedName name="_____ff2005" localSheetId="10">[0]!ERR</definedName>
    <definedName name="_____ff2005" localSheetId="11">[0]!ERR</definedName>
    <definedName name="_____ff2005" localSheetId="13">[0]!ERR</definedName>
    <definedName name="_____ff2005" localSheetId="14">[0]!ERR</definedName>
    <definedName name="_____ff2005" localSheetId="15">[0]!ERR</definedName>
    <definedName name="_____ff2005" localSheetId="16">[0]!ERR</definedName>
    <definedName name="_____ff2005" localSheetId="0">[0]!ERR</definedName>
    <definedName name="_____ff2005">[0]!ERR</definedName>
    <definedName name="_____ff2005_1">#NAME?</definedName>
    <definedName name="_____ff2005_2">#NAME?</definedName>
    <definedName name="_____ff2005_4">#NAME?</definedName>
    <definedName name="_____ff2005_6">#NAME?</definedName>
    <definedName name="_____ff2005_7">#NAME?</definedName>
    <definedName name="_____ff2005_8">#NAME?</definedName>
    <definedName name="_____FS01" localSheetId="5">[0]!ERR</definedName>
    <definedName name="_____FS01" localSheetId="4">[0]!ERR</definedName>
    <definedName name="_____FS01" localSheetId="6">[0]!ERR</definedName>
    <definedName name="_____FS01" localSheetId="7">[0]!ERR</definedName>
    <definedName name="_____FS01" localSheetId="8">[0]!ERR</definedName>
    <definedName name="_____FS01" localSheetId="9">[0]!ERR</definedName>
    <definedName name="_____FS01" localSheetId="12">[0]!ERR</definedName>
    <definedName name="_____FS01" localSheetId="10">[0]!ERR</definedName>
    <definedName name="_____FS01" localSheetId="11">[0]!ERR</definedName>
    <definedName name="_____FS01" localSheetId="13">[0]!ERR</definedName>
    <definedName name="_____FS01" localSheetId="14">[0]!ERR</definedName>
    <definedName name="_____FS01" localSheetId="15">[0]!ERR</definedName>
    <definedName name="_____FS01" localSheetId="16">[0]!ERR</definedName>
    <definedName name="_____FS01" localSheetId="0">[0]!ERR</definedName>
    <definedName name="_____FS01">[0]!ERR</definedName>
    <definedName name="_____FS01_1">#NAME?</definedName>
    <definedName name="_____FS01_2">#NAME?</definedName>
    <definedName name="_____FS01_4">#NAME?</definedName>
    <definedName name="_____FS01_6">#NAME?</definedName>
    <definedName name="_____FS01_7">#NAME?</definedName>
    <definedName name="_____FS01_8">#NAME?</definedName>
    <definedName name="_____M14" localSheetId="0">#REF!</definedName>
    <definedName name="_____M14">#REF!</definedName>
    <definedName name="_____MAT1" localSheetId="0">#REF!</definedName>
    <definedName name="_____MAT1">#REF!</definedName>
    <definedName name="_____MAT10" localSheetId="0">#REF!</definedName>
    <definedName name="_____MAT10">#REF!</definedName>
    <definedName name="_____MAT11">#REF!</definedName>
    <definedName name="_____MAT1111">#REF!</definedName>
    <definedName name="_____MAT12">#REF!</definedName>
    <definedName name="_____MAT13">#REF!</definedName>
    <definedName name="_____MAT14">#REF!</definedName>
    <definedName name="_____MAT15">#REF!</definedName>
    <definedName name="_____MAT16">#REF!</definedName>
    <definedName name="_____MAT17">#REF!</definedName>
    <definedName name="_____MAT170">#REF!</definedName>
    <definedName name="_____MAT171">#REF!</definedName>
    <definedName name="_____MAT18">#REF!</definedName>
    <definedName name="_____MAT19">#REF!</definedName>
    <definedName name="_____MAT2">#REF!</definedName>
    <definedName name="_____MAT20">#REF!</definedName>
    <definedName name="_____MAT21">#REF!</definedName>
    <definedName name="_____MAT22">#REF!</definedName>
    <definedName name="_____MAT23">#REF!</definedName>
    <definedName name="_____MAT24">#REF!</definedName>
    <definedName name="_____MAT25">#REF!</definedName>
    <definedName name="_____MAT26">#REF!</definedName>
    <definedName name="_____MAT27">#REF!</definedName>
    <definedName name="_____MAT28">#REF!</definedName>
    <definedName name="_____MAT29">#REF!</definedName>
    <definedName name="_____MAT3">#REF!</definedName>
    <definedName name="_____MAT30">#REF!</definedName>
    <definedName name="_____MAT31">#REF!</definedName>
    <definedName name="_____MAT32">#REF!</definedName>
    <definedName name="_____MAT33">#REF!</definedName>
    <definedName name="_____MAT34">#REF!</definedName>
    <definedName name="_____MAT35">#REF!</definedName>
    <definedName name="_____MAT36">#REF!</definedName>
    <definedName name="_____MAT37">#REF!</definedName>
    <definedName name="_____MAT38">#REF!</definedName>
    <definedName name="_____MAT39">#REF!</definedName>
    <definedName name="_____MAT4">#REF!</definedName>
    <definedName name="_____MAT40">#REF!</definedName>
    <definedName name="_____MAT5">#REF!</definedName>
    <definedName name="_____MAT6">#REF!</definedName>
    <definedName name="_____MAT7">#REF!</definedName>
    <definedName name="_____MAT8">#REF!</definedName>
    <definedName name="_____MAT832">#REF!</definedName>
    <definedName name="_____MAT9">#REF!</definedName>
    <definedName name="_____MAY88">#REF!</definedName>
    <definedName name="_____MO1">#REF!</definedName>
    <definedName name="_____MO10">#REF!</definedName>
    <definedName name="_____MO2">#REF!</definedName>
    <definedName name="_____MO3">#REF!</definedName>
    <definedName name="_____MO4">#REF!</definedName>
    <definedName name="_____MO5">#REF!</definedName>
    <definedName name="_____MO6">#REF!</definedName>
    <definedName name="_____MO7">#REF!</definedName>
    <definedName name="_____MO8">#REF!</definedName>
    <definedName name="_____MO9">#REF!</definedName>
    <definedName name="_____MV1">#REF!</definedName>
    <definedName name="_____MV10">#REF!</definedName>
    <definedName name="_____MV11">#REF!</definedName>
    <definedName name="_____MV12">#REF!</definedName>
    <definedName name="_____MV13">#REF!</definedName>
    <definedName name="_____MV14">#REF!</definedName>
    <definedName name="_____MV15">#REF!</definedName>
    <definedName name="_____MV16">#REF!</definedName>
    <definedName name="_____MV17">#REF!</definedName>
    <definedName name="_____MV18">#REF!</definedName>
    <definedName name="_____MV19">#REF!</definedName>
    <definedName name="_____MV2">#REF!</definedName>
    <definedName name="_____MV20">#REF!</definedName>
    <definedName name="_____MV3">#REF!</definedName>
    <definedName name="_____MV4">#REF!</definedName>
    <definedName name="_____MV5">#REF!</definedName>
    <definedName name="_____MV6">#REF!</definedName>
    <definedName name="_____MV7">#REF!</definedName>
    <definedName name="_____MV8">#REF!</definedName>
    <definedName name="_____MV9">#REF!</definedName>
    <definedName name="_____ORO10">#REF!</definedName>
    <definedName name="_____ORO11">#REF!</definedName>
    <definedName name="_____ORO12">#REF!</definedName>
    <definedName name="_____ORO13">#REF!</definedName>
    <definedName name="_____ORO14">#REF!</definedName>
    <definedName name="_____ORO15">#REF!</definedName>
    <definedName name="_____ORO16">#REF!</definedName>
    <definedName name="_____ORO17">#REF!</definedName>
    <definedName name="_____ORO18">#REF!</definedName>
    <definedName name="_____ORO19">#REF!</definedName>
    <definedName name="_____PJ50">#REF!</definedName>
    <definedName name="_____pj51">#REF!</definedName>
    <definedName name="_____PMT5671">#REF!</definedName>
    <definedName name="_____PMT5805">#REF!</definedName>
    <definedName name="_____PMT5806">#REF!</definedName>
    <definedName name="_____PMT5815">#REF!</definedName>
    <definedName name="_____PMT5820">#REF!</definedName>
    <definedName name="_____POR1">#REF!</definedName>
    <definedName name="_____POR2">#REF!</definedName>
    <definedName name="_____POR3">#REF!</definedName>
    <definedName name="_____POR4">#REF!</definedName>
    <definedName name="_____POR5">#REF!</definedName>
    <definedName name="_____r">#REF!</definedName>
    <definedName name="_____tab1">#REF!</definedName>
    <definedName name="_____tab2">#REF!</definedName>
    <definedName name="_____tab3">#REF!</definedName>
    <definedName name="_____TAB4">#REF!</definedName>
    <definedName name="_____Vol1">#REF!</definedName>
    <definedName name="_____xlnm.Print_Area">#REF!</definedName>
    <definedName name="_____xlnm.Print_Titles">#REF!</definedName>
    <definedName name="_____xlnm.Print_Titles_1">#REF!</definedName>
    <definedName name="_____xlnm.Print_Titles_2">#REF!</definedName>
    <definedName name="_____xlnm.Print_Titles_4">#REF!</definedName>
    <definedName name="_____xlnm.Print_Titles_4_1">#REF!</definedName>
    <definedName name="_____xlnm.Print_Titles_4_2">#REF!</definedName>
    <definedName name="____A1">#REF!</definedName>
    <definedName name="____A251140">#REF!</definedName>
    <definedName name="____A251150">#REF!</definedName>
    <definedName name="____aiu2">#REF!</definedName>
    <definedName name="____ASC3">#REF!</definedName>
    <definedName name="____ASC7">#REF!</definedName>
    <definedName name="____cal16">#REF!</definedName>
    <definedName name="____cal18">#REF!</definedName>
    <definedName name="____Cal20">#REF!</definedName>
    <definedName name="____cal22">#REF!</definedName>
    <definedName name="____cal24">#REF!</definedName>
    <definedName name="____CON123">#REF!</definedName>
    <definedName name="____CRT25">#REF!</definedName>
    <definedName name="____CRT3">#REF!</definedName>
    <definedName name="____CRT35">#REF!</definedName>
    <definedName name="____EQP1">#REF!</definedName>
    <definedName name="____EQP10">#REF!</definedName>
    <definedName name="____EQP11">#REF!</definedName>
    <definedName name="____EQP12">#REF!</definedName>
    <definedName name="____EQP13">#REF!</definedName>
    <definedName name="____EQP14">#REF!</definedName>
    <definedName name="____EQP15">#REF!</definedName>
    <definedName name="____EQP16">#REF!</definedName>
    <definedName name="____EQP17">#REF!</definedName>
    <definedName name="____EQP18">#REF!</definedName>
    <definedName name="____EQP19">#REF!</definedName>
    <definedName name="____EQP2">#REF!</definedName>
    <definedName name="____EQP20">#REF!</definedName>
    <definedName name="____eqp27">#REF!</definedName>
    <definedName name="____EQP3">#REF!</definedName>
    <definedName name="____EQP4">#REF!</definedName>
    <definedName name="____EQP5">#REF!</definedName>
    <definedName name="____EQP6">#REF!</definedName>
    <definedName name="____EQP7">#REF!</definedName>
    <definedName name="____EQP8">#REF!</definedName>
    <definedName name="____EQP9">#REF!</definedName>
    <definedName name="____EST1">#REF!</definedName>
    <definedName name="____EST10">#REF!</definedName>
    <definedName name="____EST11">#REF!</definedName>
    <definedName name="____EST12">#REF!</definedName>
    <definedName name="____EST13">#REF!</definedName>
    <definedName name="____EST14">#REF!</definedName>
    <definedName name="____EST15">#REF!</definedName>
    <definedName name="____EST16">#REF!</definedName>
    <definedName name="____EST17">#REF!</definedName>
    <definedName name="____EST18">#REF!</definedName>
    <definedName name="____EST19">#REF!</definedName>
    <definedName name="____EST2">#REF!</definedName>
    <definedName name="____EST3">#REF!</definedName>
    <definedName name="____EST4">#REF!</definedName>
    <definedName name="____EST5">#REF!</definedName>
    <definedName name="____EST6">#REF!</definedName>
    <definedName name="____EST7">#REF!</definedName>
    <definedName name="____EST8">#REF!</definedName>
    <definedName name="____EST9">#REF!</definedName>
    <definedName name="____EXC1">#REF!</definedName>
    <definedName name="____EXC10">#REF!</definedName>
    <definedName name="____EXC11">#REF!</definedName>
    <definedName name="____EXC12">#REF!</definedName>
    <definedName name="____EXC2">#REF!</definedName>
    <definedName name="____EXC3">#REF!</definedName>
    <definedName name="____EXC4">#REF!</definedName>
    <definedName name="____EXC5">#REF!</definedName>
    <definedName name="____EXC6">#REF!</definedName>
    <definedName name="____EXC7">#REF!</definedName>
    <definedName name="____EXC8">#REF!</definedName>
    <definedName name="____EXC9">#REF!</definedName>
    <definedName name="____F" localSheetId="5">[0]!ERR</definedName>
    <definedName name="____F" localSheetId="4">[0]!ERR</definedName>
    <definedName name="____F" localSheetId="6">[0]!ERR</definedName>
    <definedName name="____F" localSheetId="7">[0]!ERR</definedName>
    <definedName name="____F" localSheetId="8">[0]!ERR</definedName>
    <definedName name="____F" localSheetId="9">[0]!ERR</definedName>
    <definedName name="____F" localSheetId="12">[0]!ERR</definedName>
    <definedName name="____F" localSheetId="10">[0]!ERR</definedName>
    <definedName name="____F" localSheetId="11">[0]!ERR</definedName>
    <definedName name="____F" localSheetId="13">[0]!ERR</definedName>
    <definedName name="____F" localSheetId="14">[0]!ERR</definedName>
    <definedName name="____F" localSheetId="15">[0]!ERR</definedName>
    <definedName name="____F" localSheetId="16">[0]!ERR</definedName>
    <definedName name="____F" localSheetId="0">[0]!ERR</definedName>
    <definedName name="____F">[0]!ERR</definedName>
    <definedName name="____F_1">#NAME?</definedName>
    <definedName name="____F_2">#NAME?</definedName>
    <definedName name="____F_4">#NAME?</definedName>
    <definedName name="____F_6">#NAME?</definedName>
    <definedName name="____F_7">#NAME?</definedName>
    <definedName name="____F_8">#NAME?</definedName>
    <definedName name="____ff2005" localSheetId="5">[0]!ERR</definedName>
    <definedName name="____ff2005" localSheetId="4">[0]!ERR</definedName>
    <definedName name="____ff2005" localSheetId="6">[0]!ERR</definedName>
    <definedName name="____ff2005" localSheetId="7">[0]!ERR</definedName>
    <definedName name="____ff2005" localSheetId="8">[0]!ERR</definedName>
    <definedName name="____ff2005" localSheetId="9">[0]!ERR</definedName>
    <definedName name="____ff2005" localSheetId="12">[0]!ERR</definedName>
    <definedName name="____ff2005" localSheetId="10">[0]!ERR</definedName>
    <definedName name="____ff2005" localSheetId="11">[0]!ERR</definedName>
    <definedName name="____ff2005" localSheetId="13">[0]!ERR</definedName>
    <definedName name="____ff2005" localSheetId="14">[0]!ERR</definedName>
    <definedName name="____ff2005" localSheetId="15">[0]!ERR</definedName>
    <definedName name="____ff2005" localSheetId="16">[0]!ERR</definedName>
    <definedName name="____ff2005" localSheetId="0">[0]!ERR</definedName>
    <definedName name="____ff2005">[0]!ERR</definedName>
    <definedName name="____ff2005_1">#NAME?</definedName>
    <definedName name="____ff2005_2">#NAME?</definedName>
    <definedName name="____ff2005_4">#NAME?</definedName>
    <definedName name="____ff2005_6">#NAME?</definedName>
    <definedName name="____ff2005_7">#NAME?</definedName>
    <definedName name="____ff2005_8">#NAME?</definedName>
    <definedName name="____FS01" localSheetId="5">[0]!ERR</definedName>
    <definedName name="____FS01" localSheetId="4">[0]!ERR</definedName>
    <definedName name="____FS01" localSheetId="6">[0]!ERR</definedName>
    <definedName name="____FS01" localSheetId="7">[0]!ERR</definedName>
    <definedName name="____FS01" localSheetId="8">[0]!ERR</definedName>
    <definedName name="____FS01" localSheetId="9">[0]!ERR</definedName>
    <definedName name="____FS01" localSheetId="12">[0]!ERR</definedName>
    <definedName name="____FS01" localSheetId="10">[0]!ERR</definedName>
    <definedName name="____FS01" localSheetId="11">[0]!ERR</definedName>
    <definedName name="____FS01" localSheetId="13">[0]!ERR</definedName>
    <definedName name="____FS01" localSheetId="14">[0]!ERR</definedName>
    <definedName name="____FS01" localSheetId="15">[0]!ERR</definedName>
    <definedName name="____FS01" localSheetId="16">[0]!ERR</definedName>
    <definedName name="____FS01" localSheetId="0">[0]!ERR</definedName>
    <definedName name="____FS01">[0]!ERR</definedName>
    <definedName name="____FS01_1">#NAME?</definedName>
    <definedName name="____FS01_2">#NAME?</definedName>
    <definedName name="____FS01_4">#NAME?</definedName>
    <definedName name="____FS01_6">#NAME?</definedName>
    <definedName name="____FS01_7">#NAME?</definedName>
    <definedName name="____FS01_8">#NAME?</definedName>
    <definedName name="____M14" localSheetId="0">#REF!</definedName>
    <definedName name="____M14">#REF!</definedName>
    <definedName name="____MAT1" localSheetId="0">#REF!</definedName>
    <definedName name="____MAT1">#REF!</definedName>
    <definedName name="____MAT10" localSheetId="0">#REF!</definedName>
    <definedName name="____MAT10">#REF!</definedName>
    <definedName name="____MAT100">#REF!</definedName>
    <definedName name="____MAT101">#REF!</definedName>
    <definedName name="____MAT102">#REF!</definedName>
    <definedName name="____MAT103">#REF!</definedName>
    <definedName name="____MAT104">#REF!</definedName>
    <definedName name="____MAT105">#REF!</definedName>
    <definedName name="____MAT106">#REF!</definedName>
    <definedName name="____MAT107">#REF!</definedName>
    <definedName name="____MAT108">#REF!</definedName>
    <definedName name="____MAT109">#REF!</definedName>
    <definedName name="____MAT11">#REF!</definedName>
    <definedName name="____MAT110">#REF!</definedName>
    <definedName name="____MAT111">#REF!</definedName>
    <definedName name="____MAT1111">#REF!</definedName>
    <definedName name="____MAT112">#REF!</definedName>
    <definedName name="____MAT113">#REF!</definedName>
    <definedName name="____MAT114">#REF!</definedName>
    <definedName name="____MAT115">#REF!</definedName>
    <definedName name="____MAT116">#REF!</definedName>
    <definedName name="____MAT117">#REF!</definedName>
    <definedName name="____MAT118">#REF!</definedName>
    <definedName name="____MAT119">#REF!</definedName>
    <definedName name="____MAT12">#REF!</definedName>
    <definedName name="____MAT120">#REF!</definedName>
    <definedName name="____MAT121">#REF!</definedName>
    <definedName name="____MAT122">#REF!</definedName>
    <definedName name="____MAT123">#REF!</definedName>
    <definedName name="____MAT124">#REF!</definedName>
    <definedName name="____MAT125">#REF!</definedName>
    <definedName name="____MAT126">#REF!</definedName>
    <definedName name="____MAT127">#REF!</definedName>
    <definedName name="____MAT128">#REF!</definedName>
    <definedName name="____MAT129">#REF!</definedName>
    <definedName name="____MAT13">#REF!</definedName>
    <definedName name="____MAT130">#REF!</definedName>
    <definedName name="____MAT131">#REF!</definedName>
    <definedName name="____MAT132">#REF!</definedName>
    <definedName name="____MAT133">#REF!</definedName>
    <definedName name="____MAT134">#REF!</definedName>
    <definedName name="____MAT135">#REF!</definedName>
    <definedName name="____MAT136">#REF!</definedName>
    <definedName name="____MAT137">#REF!</definedName>
    <definedName name="____MAT138">#REF!</definedName>
    <definedName name="____MAT139">#REF!</definedName>
    <definedName name="____MAT14">#REF!</definedName>
    <definedName name="____MAT140">#REF!</definedName>
    <definedName name="____MAT141">#REF!</definedName>
    <definedName name="____MAT142">#REF!</definedName>
    <definedName name="____MAT143">#REF!</definedName>
    <definedName name="____MAT144">#REF!</definedName>
    <definedName name="____MAT145">#REF!</definedName>
    <definedName name="____MAT146">#REF!</definedName>
    <definedName name="____MAT147">#REF!</definedName>
    <definedName name="____MAT148">#REF!</definedName>
    <definedName name="____MAT149">#REF!</definedName>
    <definedName name="____MAT15">#REF!</definedName>
    <definedName name="____MAT150">#REF!</definedName>
    <definedName name="____MAT151">#REF!</definedName>
    <definedName name="____MAT152">#REF!</definedName>
    <definedName name="____MAT153">#REF!</definedName>
    <definedName name="____MAT154">#REF!</definedName>
    <definedName name="____MAT155">#REF!</definedName>
    <definedName name="____MAT156">#REF!</definedName>
    <definedName name="____MAT157">#REF!</definedName>
    <definedName name="____MAT158">#REF!</definedName>
    <definedName name="____MAT159">#REF!</definedName>
    <definedName name="____MAT16">#REF!</definedName>
    <definedName name="____MAT160">#REF!</definedName>
    <definedName name="____MAT161">#REF!</definedName>
    <definedName name="____MAT162">#REF!</definedName>
    <definedName name="____MAT163">#REF!</definedName>
    <definedName name="____MAT164">#REF!</definedName>
    <definedName name="____MAT165">#REF!</definedName>
    <definedName name="____MAT166">#REF!</definedName>
    <definedName name="____MAT17">#REF!</definedName>
    <definedName name="____MAT170">#REF!</definedName>
    <definedName name="____MAT171">#REF!</definedName>
    <definedName name="____MAT18">#REF!</definedName>
    <definedName name="____MAT19">#REF!</definedName>
    <definedName name="____MAT2">#REF!</definedName>
    <definedName name="____MAT20">#REF!</definedName>
    <definedName name="____MAT21">#REF!</definedName>
    <definedName name="____MAT22">#REF!</definedName>
    <definedName name="____MAT23">#REF!</definedName>
    <definedName name="____MAT24">#REF!</definedName>
    <definedName name="____MAT25">#REF!</definedName>
    <definedName name="____MAT26">#REF!</definedName>
    <definedName name="____MAT27">#REF!</definedName>
    <definedName name="____MAT28">#REF!</definedName>
    <definedName name="____MAT29">#REF!</definedName>
    <definedName name="____MAT3">#REF!</definedName>
    <definedName name="____MAT30">#REF!</definedName>
    <definedName name="____MAT31">#REF!</definedName>
    <definedName name="____MAT32">#REF!</definedName>
    <definedName name="____MAT33">#REF!</definedName>
    <definedName name="____MAT34">#REF!</definedName>
    <definedName name="____MAT35">#REF!</definedName>
    <definedName name="____MAT36">#REF!</definedName>
    <definedName name="____MAT37">#REF!</definedName>
    <definedName name="____MAT38">#REF!</definedName>
    <definedName name="____MAT39">#REF!</definedName>
    <definedName name="____MAT4">#REF!</definedName>
    <definedName name="____MAT40">#REF!</definedName>
    <definedName name="____MAT41">#REF!</definedName>
    <definedName name="____MAT42">#REF!</definedName>
    <definedName name="____MAT43">#REF!</definedName>
    <definedName name="____MAT44">#REF!</definedName>
    <definedName name="____MAT45">#REF!</definedName>
    <definedName name="____MAT46">#REF!</definedName>
    <definedName name="____MAT47">#REF!</definedName>
    <definedName name="____MAT48">#REF!</definedName>
    <definedName name="____MAT49">#REF!</definedName>
    <definedName name="____MAT5">#REF!</definedName>
    <definedName name="____MAT50">#REF!</definedName>
    <definedName name="____MAT51">#REF!</definedName>
    <definedName name="____MAT52">#REF!</definedName>
    <definedName name="____MAT53">#REF!</definedName>
    <definedName name="____MAT54">#REF!</definedName>
    <definedName name="____MAT55">#REF!</definedName>
    <definedName name="____MAT56">#REF!</definedName>
    <definedName name="____MAT57">#REF!</definedName>
    <definedName name="____MAT58">#REF!</definedName>
    <definedName name="____MAT59">#REF!</definedName>
    <definedName name="____MAT6">#REF!</definedName>
    <definedName name="____MAT60">#REF!</definedName>
    <definedName name="____MAT61">#REF!</definedName>
    <definedName name="____MAT62">#REF!</definedName>
    <definedName name="____MAT63">#REF!</definedName>
    <definedName name="____MAT64">#REF!</definedName>
    <definedName name="____MAT65">#REF!</definedName>
    <definedName name="____MAT66">#REF!</definedName>
    <definedName name="____MAT67">#REF!</definedName>
    <definedName name="____MAT68">#REF!</definedName>
    <definedName name="____MAT69">#REF!</definedName>
    <definedName name="____MAT7">#REF!</definedName>
    <definedName name="____MAT70">#REF!</definedName>
    <definedName name="____MAT71">#REF!</definedName>
    <definedName name="____MAT72">#REF!</definedName>
    <definedName name="____MAT73">#REF!</definedName>
    <definedName name="____MAT74">#REF!</definedName>
    <definedName name="____MAT75">#REF!</definedName>
    <definedName name="____MAT76">#REF!</definedName>
    <definedName name="____MAT77">#REF!</definedName>
    <definedName name="____MAT78">#REF!</definedName>
    <definedName name="____MAT79">#REF!</definedName>
    <definedName name="____MAT8">#REF!</definedName>
    <definedName name="____MAT80">#REF!</definedName>
    <definedName name="____MAT81">#REF!</definedName>
    <definedName name="____MAT82">#REF!</definedName>
    <definedName name="____MAT83">#REF!</definedName>
    <definedName name="____MAT832">#REF!</definedName>
    <definedName name="____MAT84">#REF!</definedName>
    <definedName name="____MAT85">#REF!</definedName>
    <definedName name="____MAT86">#REF!</definedName>
    <definedName name="____MAT87">#REF!</definedName>
    <definedName name="____MAT88">#REF!</definedName>
    <definedName name="____MAT89">#REF!</definedName>
    <definedName name="____MAT9">#REF!</definedName>
    <definedName name="____MAT90">#REF!</definedName>
    <definedName name="____MAT91">#REF!</definedName>
    <definedName name="____MAT92">#REF!</definedName>
    <definedName name="____MAT93">#REF!</definedName>
    <definedName name="____MAT94">#REF!</definedName>
    <definedName name="____MAT95">#REF!</definedName>
    <definedName name="____MAT96">#REF!</definedName>
    <definedName name="____MAT97">#REF!</definedName>
    <definedName name="____MAT98">#REF!</definedName>
    <definedName name="____MAT99">#REF!</definedName>
    <definedName name="____MAY88">#REF!</definedName>
    <definedName name="____MO1">#REF!</definedName>
    <definedName name="____MO10">#REF!</definedName>
    <definedName name="____MO2">#REF!</definedName>
    <definedName name="____MO3">#REF!</definedName>
    <definedName name="____MO4">#REF!</definedName>
    <definedName name="____MO5">#REF!</definedName>
    <definedName name="____MO6">#REF!</definedName>
    <definedName name="____MO7">#REF!</definedName>
    <definedName name="____MO8">#REF!</definedName>
    <definedName name="____MO9">#REF!</definedName>
    <definedName name="____MV1">#REF!</definedName>
    <definedName name="____MV10">#REF!</definedName>
    <definedName name="____MV11">#REF!</definedName>
    <definedName name="____MV12">#REF!</definedName>
    <definedName name="____MV13">#REF!</definedName>
    <definedName name="____MV14">#REF!</definedName>
    <definedName name="____MV15">#REF!</definedName>
    <definedName name="____MV16">#REF!</definedName>
    <definedName name="____MV17">#REF!</definedName>
    <definedName name="____MV18">#REF!</definedName>
    <definedName name="____MV19">#REF!</definedName>
    <definedName name="____MV2">#REF!</definedName>
    <definedName name="____MV20">#REF!</definedName>
    <definedName name="____MV3">#REF!</definedName>
    <definedName name="____MV4">#REF!</definedName>
    <definedName name="____MV5">#REF!</definedName>
    <definedName name="____MV6">#REF!</definedName>
    <definedName name="____MV7">#REF!</definedName>
    <definedName name="____MV8">#REF!</definedName>
    <definedName name="____MV9">#REF!</definedName>
    <definedName name="____ORO10">#REF!</definedName>
    <definedName name="____ORO11">#REF!</definedName>
    <definedName name="____ORO12">#REF!</definedName>
    <definedName name="____ORO13">#REF!</definedName>
    <definedName name="____ORO14">#REF!</definedName>
    <definedName name="____ORO15">#REF!</definedName>
    <definedName name="____ORO16">#REF!</definedName>
    <definedName name="____ORO17">#REF!</definedName>
    <definedName name="____ORO18">#REF!</definedName>
    <definedName name="____ORO19">#REF!</definedName>
    <definedName name="____PJ50">#REF!</definedName>
    <definedName name="____pj51">#REF!</definedName>
    <definedName name="____PMT5671">#REF!</definedName>
    <definedName name="____PMT5805">#REF!</definedName>
    <definedName name="____PMT5806">#REF!</definedName>
    <definedName name="____PMT5815">#REF!</definedName>
    <definedName name="____PMT5820">#REF!</definedName>
    <definedName name="____POR1">#REF!</definedName>
    <definedName name="____POR2">#REF!</definedName>
    <definedName name="____POR3">#REF!</definedName>
    <definedName name="____POR4">#REF!</definedName>
    <definedName name="____POR5">#REF!</definedName>
    <definedName name="____r">#REF!</definedName>
    <definedName name="____SAL1">#REF!</definedName>
    <definedName name="____tab1">#REF!</definedName>
    <definedName name="____tab2">#REF!</definedName>
    <definedName name="____tab3">#REF!</definedName>
    <definedName name="____TAB4">#REF!</definedName>
    <definedName name="____TD02" localSheetId="5">[0]!ERR</definedName>
    <definedName name="____TD02" localSheetId="4">[0]!ERR</definedName>
    <definedName name="____TD02" localSheetId="6">[0]!ERR</definedName>
    <definedName name="____TD02" localSheetId="7">[0]!ERR</definedName>
    <definedName name="____TD02" localSheetId="8">[0]!ERR</definedName>
    <definedName name="____TD02" localSheetId="9">[0]!ERR</definedName>
    <definedName name="____TD02" localSheetId="12">[0]!ERR</definedName>
    <definedName name="____TD02" localSheetId="10">[0]!ERR</definedName>
    <definedName name="____TD02" localSheetId="11">[0]!ERR</definedName>
    <definedName name="____TD02" localSheetId="13">[0]!ERR</definedName>
    <definedName name="____TD02" localSheetId="14">[0]!ERR</definedName>
    <definedName name="____TD02" localSheetId="15">[0]!ERR</definedName>
    <definedName name="____TD02" localSheetId="16">[0]!ERR</definedName>
    <definedName name="____TD02" localSheetId="0">[0]!ERR</definedName>
    <definedName name="____TD02">[0]!ERR</definedName>
    <definedName name="____TD02_1">#NAME?</definedName>
    <definedName name="____TD02_2">#NAME?</definedName>
    <definedName name="____TD02_4">#NAME?</definedName>
    <definedName name="____TD02_6">#NAME?</definedName>
    <definedName name="____TD02_7">#NAME?</definedName>
    <definedName name="____TD02_8">#NAME?</definedName>
    <definedName name="____Vol1" localSheetId="0">#REF!</definedName>
    <definedName name="____Vol1">#REF!</definedName>
    <definedName name="____xlnm.Print_Area" localSheetId="0">#REF!</definedName>
    <definedName name="____xlnm.Print_Area">#REF!</definedName>
    <definedName name="____xlnm.Print_Titles" localSheetId="0">#REF!</definedName>
    <definedName name="____xlnm.Print_Titles">#REF!</definedName>
    <definedName name="____xlnm.Print_Titles_1">#REF!</definedName>
    <definedName name="____xlnm.Print_Titles_2">#REF!</definedName>
    <definedName name="____xlnm.Print_Titles_4">#REF!</definedName>
    <definedName name="____xlnm.Print_Titles_4_1">#REF!</definedName>
    <definedName name="____xlnm.Print_Titles_4_2">#REF!</definedName>
    <definedName name="___A1">#REF!</definedName>
    <definedName name="___A16400">#REF!</definedName>
    <definedName name="___A251140">#REF!</definedName>
    <definedName name="___A251150">#REF!</definedName>
    <definedName name="___ADN3">#REF!</definedName>
    <definedName name="___aiu2">#REF!</definedName>
    <definedName name="___CHD1045">#REF!</definedName>
    <definedName name="___CHD1090">#REF!</definedName>
    <definedName name="___CHD1245">#REF!</definedName>
    <definedName name="___CHD1290">#REF!</definedName>
    <definedName name="___CHD445">#REF!</definedName>
    <definedName name="___CHD490">#REF!</definedName>
    <definedName name="___CHD645">#REF!</definedName>
    <definedName name="___CHD690">#REF!</definedName>
    <definedName name="___CHD845">#REF!</definedName>
    <definedName name="___CHD890">#REF!</definedName>
    <definedName name="___CON123">#REF!</definedName>
    <definedName name="___EQP1">#REF!</definedName>
    <definedName name="___EQP10">#REF!</definedName>
    <definedName name="___EQP11">#REF!</definedName>
    <definedName name="___EQP12">#REF!</definedName>
    <definedName name="___EQP13">#REF!</definedName>
    <definedName name="___EQP14">#REF!</definedName>
    <definedName name="___EQP15">#REF!</definedName>
    <definedName name="___EQP16">#REF!</definedName>
    <definedName name="___EQP17">#REF!</definedName>
    <definedName name="___EQP18">#REF!</definedName>
    <definedName name="___EQP19">#REF!</definedName>
    <definedName name="___EQP2">#REF!</definedName>
    <definedName name="___EQP20">#REF!</definedName>
    <definedName name="___eqp27">#REF!</definedName>
    <definedName name="___EQP3">#REF!</definedName>
    <definedName name="___EQP4">#REF!</definedName>
    <definedName name="___EQP5">#REF!</definedName>
    <definedName name="___EQP6">#REF!</definedName>
    <definedName name="___EQP7">#REF!</definedName>
    <definedName name="___EQP8">#REF!</definedName>
    <definedName name="___EQP9">#REF!</definedName>
    <definedName name="___EST1">#REF!</definedName>
    <definedName name="___EST10">#REF!</definedName>
    <definedName name="___EST11">#REF!</definedName>
    <definedName name="___EST12">#REF!</definedName>
    <definedName name="___EST13">#REF!</definedName>
    <definedName name="___EST14">#REF!</definedName>
    <definedName name="___EST15">#REF!</definedName>
    <definedName name="___EST16">#REF!</definedName>
    <definedName name="___EST17">#REF!</definedName>
    <definedName name="___EST18">#REF!</definedName>
    <definedName name="___EST19">#REF!</definedName>
    <definedName name="___EST2">#REF!</definedName>
    <definedName name="___EST3">#REF!</definedName>
    <definedName name="___EST4">#REF!</definedName>
    <definedName name="___EST5">#REF!</definedName>
    <definedName name="___EST6">#REF!</definedName>
    <definedName name="___EST7">#REF!</definedName>
    <definedName name="___EST8">#REF!</definedName>
    <definedName name="___EST9">#REF!</definedName>
    <definedName name="___ETR13">#REF!</definedName>
    <definedName name="___EXC1">#REF!</definedName>
    <definedName name="___EXC10">#REF!</definedName>
    <definedName name="___EXC11">#REF!</definedName>
    <definedName name="___EXC12">#REF!</definedName>
    <definedName name="___EXC2">#REF!</definedName>
    <definedName name="___EXC3">#REF!</definedName>
    <definedName name="___EXC4">#REF!</definedName>
    <definedName name="___EXC5">#REF!</definedName>
    <definedName name="___EXC6">#REF!</definedName>
    <definedName name="___EXC7">#REF!</definedName>
    <definedName name="___EXC8">#REF!</definedName>
    <definedName name="___EXC9">#REF!</definedName>
    <definedName name="___F" localSheetId="5">[0]!ERR</definedName>
    <definedName name="___F" localSheetId="4">[0]!ERR</definedName>
    <definedName name="___F" localSheetId="6">[0]!ERR</definedName>
    <definedName name="___F" localSheetId="7">[0]!ERR</definedName>
    <definedName name="___F" localSheetId="8">[0]!ERR</definedName>
    <definedName name="___F" localSheetId="9">[0]!ERR</definedName>
    <definedName name="___F" localSheetId="12">[0]!ERR</definedName>
    <definedName name="___F" localSheetId="10">[0]!ERR</definedName>
    <definedName name="___F" localSheetId="11">[0]!ERR</definedName>
    <definedName name="___F" localSheetId="13">[0]!ERR</definedName>
    <definedName name="___F" localSheetId="14">[0]!ERR</definedName>
    <definedName name="___F" localSheetId="15">[0]!ERR</definedName>
    <definedName name="___F" localSheetId="16">[0]!ERR</definedName>
    <definedName name="___F" localSheetId="0">[0]!ERR</definedName>
    <definedName name="___F">[0]!ERR</definedName>
    <definedName name="___ff2005">#N/A</definedName>
    <definedName name="___FS01">#N/A</definedName>
    <definedName name="___FS01_6">#NAME?</definedName>
    <definedName name="___FS01_7">#NAME?</definedName>
    <definedName name="___FS01_8">#NAME?</definedName>
    <definedName name="___M14" localSheetId="0">#REF!</definedName>
    <definedName name="___M14">#REF!</definedName>
    <definedName name="___MAT1" localSheetId="0">#REF!</definedName>
    <definedName name="___MAT1">#REF!</definedName>
    <definedName name="___MAT10" localSheetId="0">#REF!</definedName>
    <definedName name="___MAT10">#REF!</definedName>
    <definedName name="___MAT100">#REF!</definedName>
    <definedName name="___MAT101">#REF!</definedName>
    <definedName name="___MAT102">#REF!</definedName>
    <definedName name="___MAT103">#REF!</definedName>
    <definedName name="___MAT104">#REF!</definedName>
    <definedName name="___MAT105">#REF!</definedName>
    <definedName name="___MAT106">#REF!</definedName>
    <definedName name="___MAT107">#REF!</definedName>
    <definedName name="___MAT108">#REF!</definedName>
    <definedName name="___MAT109">#REF!</definedName>
    <definedName name="___MAT11">#REF!</definedName>
    <definedName name="___MAT110">#REF!</definedName>
    <definedName name="___MAT111">#REF!</definedName>
    <definedName name="___MAT1111">#REF!</definedName>
    <definedName name="___MAT112">#REF!</definedName>
    <definedName name="___MAT113">#REF!</definedName>
    <definedName name="___MAT114">#REF!</definedName>
    <definedName name="___MAT115">#REF!</definedName>
    <definedName name="___MAT116">#REF!</definedName>
    <definedName name="___MAT117">#REF!</definedName>
    <definedName name="___MAT118">#REF!</definedName>
    <definedName name="___MAT119">#REF!</definedName>
    <definedName name="___MAT12">#REF!</definedName>
    <definedName name="___MAT120">#REF!</definedName>
    <definedName name="___MAT121">#REF!</definedName>
    <definedName name="___MAT122">#REF!</definedName>
    <definedName name="___MAT123">#REF!</definedName>
    <definedName name="___MAT124">#REF!</definedName>
    <definedName name="___MAT125">#REF!</definedName>
    <definedName name="___MAT126">#REF!</definedName>
    <definedName name="___MAT127">#REF!</definedName>
    <definedName name="___MAT128">#REF!</definedName>
    <definedName name="___MAT129">#REF!</definedName>
    <definedName name="___MAT13">#REF!</definedName>
    <definedName name="___MAT130">#REF!</definedName>
    <definedName name="___MAT131">#REF!</definedName>
    <definedName name="___MAT132">#REF!</definedName>
    <definedName name="___MAT133">#REF!</definedName>
    <definedName name="___MAT134">#REF!</definedName>
    <definedName name="___MAT135">#REF!</definedName>
    <definedName name="___MAT136">#REF!</definedName>
    <definedName name="___MAT137">#REF!</definedName>
    <definedName name="___MAT138">#REF!</definedName>
    <definedName name="___MAT139">#REF!</definedName>
    <definedName name="___MAT14">#REF!</definedName>
    <definedName name="___MAT140">#REF!</definedName>
    <definedName name="___MAT141">#REF!</definedName>
    <definedName name="___MAT142">#REF!</definedName>
    <definedName name="___MAT143">#REF!</definedName>
    <definedName name="___MAT144">#REF!</definedName>
    <definedName name="___MAT145">#REF!</definedName>
    <definedName name="___MAT146">#REF!</definedName>
    <definedName name="___MAT147">#REF!</definedName>
    <definedName name="___MAT148">#REF!</definedName>
    <definedName name="___MAT149">#REF!</definedName>
    <definedName name="___MAT15">#REF!</definedName>
    <definedName name="___MAT150">#REF!</definedName>
    <definedName name="___MAT151">#REF!</definedName>
    <definedName name="___MAT152">#REF!</definedName>
    <definedName name="___MAT153">#REF!</definedName>
    <definedName name="___MAT154">#REF!</definedName>
    <definedName name="___MAT155">#REF!</definedName>
    <definedName name="___MAT156">#REF!</definedName>
    <definedName name="___MAT157">#REF!</definedName>
    <definedName name="___MAT158">#REF!</definedName>
    <definedName name="___MAT159">#REF!</definedName>
    <definedName name="___MAT16">#REF!</definedName>
    <definedName name="___MAT160">#REF!</definedName>
    <definedName name="___MAT161">#REF!</definedName>
    <definedName name="___MAT162">#REF!</definedName>
    <definedName name="___MAT163">#REF!</definedName>
    <definedName name="___MAT164">#REF!</definedName>
    <definedName name="___MAT165">#REF!</definedName>
    <definedName name="___MAT166">#REF!</definedName>
    <definedName name="___MAT17">#REF!</definedName>
    <definedName name="___MAT170">#REF!</definedName>
    <definedName name="___MAT171">#REF!</definedName>
    <definedName name="___MAT18">#REF!</definedName>
    <definedName name="___MAT19">#REF!</definedName>
    <definedName name="___MAT2">#REF!</definedName>
    <definedName name="___MAT20">#REF!</definedName>
    <definedName name="___MAT21">#REF!</definedName>
    <definedName name="___MAT22">#REF!</definedName>
    <definedName name="___MAT23">#REF!</definedName>
    <definedName name="___MAT24">#REF!</definedName>
    <definedName name="___MAT25">#REF!</definedName>
    <definedName name="___MAT26">#REF!</definedName>
    <definedName name="___MAT27">#REF!</definedName>
    <definedName name="___MAT28">#REF!</definedName>
    <definedName name="___MAT29">#REF!</definedName>
    <definedName name="___MAT3">#REF!</definedName>
    <definedName name="___MAT30">#REF!</definedName>
    <definedName name="___MAT31">#REF!</definedName>
    <definedName name="___MAT32">#REF!</definedName>
    <definedName name="___MAT33">#REF!</definedName>
    <definedName name="___MAT34">#REF!</definedName>
    <definedName name="___MAT35">#REF!</definedName>
    <definedName name="___MAT36">#REF!</definedName>
    <definedName name="___MAT37">#REF!</definedName>
    <definedName name="___MAT38">#REF!</definedName>
    <definedName name="___MAT39">#REF!</definedName>
    <definedName name="___MAT4">#REF!</definedName>
    <definedName name="___MAT40">#REF!</definedName>
    <definedName name="___MAT41">#REF!</definedName>
    <definedName name="___MAT42">#REF!</definedName>
    <definedName name="___MAT43">#REF!</definedName>
    <definedName name="___MAT44">#REF!</definedName>
    <definedName name="___MAT45">#REF!</definedName>
    <definedName name="___MAT46">#REF!</definedName>
    <definedName name="___MAT47">#REF!</definedName>
    <definedName name="___MAT48">#REF!</definedName>
    <definedName name="___MAT49">#REF!</definedName>
    <definedName name="___MAT5">#REF!</definedName>
    <definedName name="___MAT50">#REF!</definedName>
    <definedName name="___MAT51">#REF!</definedName>
    <definedName name="___MAT52">#REF!</definedName>
    <definedName name="___MAT53">#REF!</definedName>
    <definedName name="___MAT54">#REF!</definedName>
    <definedName name="___MAT55">#REF!</definedName>
    <definedName name="___MAT56">#REF!</definedName>
    <definedName name="___MAT57">#REF!</definedName>
    <definedName name="___MAT58">#REF!</definedName>
    <definedName name="___MAT59">#REF!</definedName>
    <definedName name="___MAT6">#REF!</definedName>
    <definedName name="___MAT60">#REF!</definedName>
    <definedName name="___MAT61">#REF!</definedName>
    <definedName name="___MAT62">#REF!</definedName>
    <definedName name="___MAT63">#REF!</definedName>
    <definedName name="___MAT64">#REF!</definedName>
    <definedName name="___MAT65">#REF!</definedName>
    <definedName name="___MAT66">#REF!</definedName>
    <definedName name="___MAT67">#REF!</definedName>
    <definedName name="___MAT68">#REF!</definedName>
    <definedName name="___MAT69">#REF!</definedName>
    <definedName name="___MAT7">#REF!</definedName>
    <definedName name="___MAT70">#REF!</definedName>
    <definedName name="___MAT71">#REF!</definedName>
    <definedName name="___MAT72">#REF!</definedName>
    <definedName name="___MAT73">#REF!</definedName>
    <definedName name="___MAT74">#REF!</definedName>
    <definedName name="___MAT75">#REF!</definedName>
    <definedName name="___MAT76">#REF!</definedName>
    <definedName name="___MAT77">#REF!</definedName>
    <definedName name="___MAT78">#REF!</definedName>
    <definedName name="___MAT79">#REF!</definedName>
    <definedName name="___MAT8">#REF!</definedName>
    <definedName name="___MAT80">#REF!</definedName>
    <definedName name="___MAT81">#REF!</definedName>
    <definedName name="___MAT82">#REF!</definedName>
    <definedName name="___MAT83">#REF!</definedName>
    <definedName name="___MAT832">#REF!</definedName>
    <definedName name="___MAT84">#REF!</definedName>
    <definedName name="___MAT85">#REF!</definedName>
    <definedName name="___MAT86">#REF!</definedName>
    <definedName name="___MAT87">#REF!</definedName>
    <definedName name="___MAT88">#REF!</definedName>
    <definedName name="___MAT89">#REF!</definedName>
    <definedName name="___MAT9">#REF!</definedName>
    <definedName name="___MAT90">#REF!</definedName>
    <definedName name="___MAT91">#REF!</definedName>
    <definedName name="___MAT92">#REF!</definedName>
    <definedName name="___MAT93">#REF!</definedName>
    <definedName name="___MAT94">#REF!</definedName>
    <definedName name="___MAT95">#REF!</definedName>
    <definedName name="___MAT96">#REF!</definedName>
    <definedName name="___MAT97">#REF!</definedName>
    <definedName name="___MAT98">#REF!</definedName>
    <definedName name="___MAT99">#REF!</definedName>
    <definedName name="___MAY88">#REF!</definedName>
    <definedName name="___MO1">#REF!</definedName>
    <definedName name="___MO10">#REF!</definedName>
    <definedName name="___MO2">#REF!</definedName>
    <definedName name="___MO3">#REF!</definedName>
    <definedName name="___MO4">#REF!</definedName>
    <definedName name="___MO5">#REF!</definedName>
    <definedName name="___MO6">#REF!</definedName>
    <definedName name="___MO7">#REF!</definedName>
    <definedName name="___MO8">#REF!</definedName>
    <definedName name="___MO9">#REF!</definedName>
    <definedName name="___mun2">#REF!</definedName>
    <definedName name="___MV1">#REF!</definedName>
    <definedName name="___MV10">#REF!</definedName>
    <definedName name="___MV11">#REF!</definedName>
    <definedName name="___MV12">#REF!</definedName>
    <definedName name="___MV13">#REF!</definedName>
    <definedName name="___MV14">#REF!</definedName>
    <definedName name="___MV15">#REF!</definedName>
    <definedName name="___MV16">#REF!</definedName>
    <definedName name="___MV17">#REF!</definedName>
    <definedName name="___MV18">#REF!</definedName>
    <definedName name="___MV19">#REF!</definedName>
    <definedName name="___MV2">#REF!</definedName>
    <definedName name="___MV20">#REF!</definedName>
    <definedName name="___MV3">#REF!</definedName>
    <definedName name="___MV4">#REF!</definedName>
    <definedName name="___MV5">#REF!</definedName>
    <definedName name="___MV6">#REF!</definedName>
    <definedName name="___MV7">#REF!</definedName>
    <definedName name="___MV8">#REF!</definedName>
    <definedName name="___MV9">#REF!</definedName>
    <definedName name="___ORO10">#REF!</definedName>
    <definedName name="___ORO11">#REF!</definedName>
    <definedName name="___ORO12">#REF!</definedName>
    <definedName name="___ORO13">#REF!</definedName>
    <definedName name="___ORO14">#REF!</definedName>
    <definedName name="___ORO15">#REF!</definedName>
    <definedName name="___ORO16">#REF!</definedName>
    <definedName name="___ORO17">#REF!</definedName>
    <definedName name="___ORO18">#REF!</definedName>
    <definedName name="___ORO19">#REF!</definedName>
    <definedName name="___PJ50">#REF!</definedName>
    <definedName name="___pj51">#REF!</definedName>
    <definedName name="___PMT5671">#REF!</definedName>
    <definedName name="___PMT5805">#REF!</definedName>
    <definedName name="___PMT5806">#REF!</definedName>
    <definedName name="___PMT5815">#REF!</definedName>
    <definedName name="___PMT5820">#REF!</definedName>
    <definedName name="___POR1">#REF!</definedName>
    <definedName name="___POR2">#REF!</definedName>
    <definedName name="___POR3">#REF!</definedName>
    <definedName name="___POR4">#REF!</definedName>
    <definedName name="___POR5">#REF!</definedName>
    <definedName name="___PZ15">#REF!</definedName>
    <definedName name="___r">#REF!</definedName>
    <definedName name="___RD43">#REF!</definedName>
    <definedName name="___RD63">#REF!</definedName>
    <definedName name="___RD64">#REF!</definedName>
    <definedName name="___RD83">#REF!</definedName>
    <definedName name="___RD84">#REF!</definedName>
    <definedName name="___RD86">#REF!</definedName>
    <definedName name="___TA3">#REF!</definedName>
    <definedName name="___TA4">#REF!</definedName>
    <definedName name="___tab1">#REF!</definedName>
    <definedName name="___tab2">#REF!</definedName>
    <definedName name="___tab3">#REF!</definedName>
    <definedName name="___TAB4">#REF!</definedName>
    <definedName name="___TD02">#N/A</definedName>
    <definedName name="___TE10">#REF!</definedName>
    <definedName name="___TE103">#REF!</definedName>
    <definedName name="___TE104">#REF!</definedName>
    <definedName name="___TE106">#REF!</definedName>
    <definedName name="___TE108">#REF!</definedName>
    <definedName name="___TE12">#REF!</definedName>
    <definedName name="___TE1210">#REF!</definedName>
    <definedName name="___TE123">#REF!</definedName>
    <definedName name="___TE124">#REF!</definedName>
    <definedName name="___TE126">#REF!</definedName>
    <definedName name="___TE128">#REF!</definedName>
    <definedName name="___TE3">#REF!</definedName>
    <definedName name="___TE4">#REF!</definedName>
    <definedName name="___TE43">#REF!</definedName>
    <definedName name="___TE6">#REF!</definedName>
    <definedName name="___TE63">#REF!</definedName>
    <definedName name="___TE64">#REF!</definedName>
    <definedName name="___TE8">#REF!</definedName>
    <definedName name="___TE83">#REF!</definedName>
    <definedName name="___TE84">#REF!</definedName>
    <definedName name="___TE86">#REF!</definedName>
    <definedName name="___TEE3">#REF!</definedName>
    <definedName name="___TEE4">#REF!</definedName>
    <definedName name="___TEE6">#REF!</definedName>
    <definedName name="___TP10">#REF!</definedName>
    <definedName name="___TP12">#REF!</definedName>
    <definedName name="___TP3">#REF!</definedName>
    <definedName name="___TP4">#REF!</definedName>
    <definedName name="___TP6">#REF!</definedName>
    <definedName name="___TP8">#REF!</definedName>
    <definedName name="___TUB3">#REF!</definedName>
    <definedName name="___UG3">#REF!</definedName>
    <definedName name="___UG4">#REF!</definedName>
    <definedName name="___UG6">#REF!</definedName>
    <definedName name="___UG8">#REF!</definedName>
    <definedName name="___URA10">#REF!</definedName>
    <definedName name="___URA12">#REF!</definedName>
    <definedName name="___URA3">#REF!</definedName>
    <definedName name="___URA4">#REF!</definedName>
    <definedName name="___URA6">#REF!</definedName>
    <definedName name="___URA8">#REF!</definedName>
    <definedName name="___URE10">#REF!</definedName>
    <definedName name="___URE12">#REF!</definedName>
    <definedName name="___URE3">#REF!</definedName>
    <definedName name="___URE4">#REF!</definedName>
    <definedName name="___URE6">#REF!</definedName>
    <definedName name="___URE8">#REF!</definedName>
    <definedName name="___VAL3">#REF!</definedName>
    <definedName name="___VCE10">#REF!</definedName>
    <definedName name="___VCE3">#REF!</definedName>
    <definedName name="___VCE4">#REF!</definedName>
    <definedName name="___VCE6">#REF!</definedName>
    <definedName name="___VCE8">#REF!</definedName>
    <definedName name="___Vol1">#REF!</definedName>
    <definedName name="___xlnm.Print_Area">#REF!</definedName>
    <definedName name="___xlnm.Print_Titles">#REF!</definedName>
    <definedName name="___xlnm.Print_Titles_1">#REF!</definedName>
    <definedName name="___xlnm.Print_Titles_2">#REF!</definedName>
    <definedName name="___xlnm.Print_Titles_4">#REF!</definedName>
    <definedName name="___xlnm.Print_Titles_4_1">#REF!</definedName>
    <definedName name="___xlnm.Print_Titles_4_2">#REF!</definedName>
    <definedName name="__123Graph_AMAIN" hidden="1">#REF!</definedName>
    <definedName name="__123Graph_BMAIN" hidden="1">#REF!</definedName>
    <definedName name="__123Graph_XMAIN" hidden="1">#REF!</definedName>
    <definedName name="__1Excel_BuiltIn_Print_Area_1_1_1">#REF!</definedName>
    <definedName name="__2Excel_BuiltIn_Print_Titles_1_1_1_1">#REF!</definedName>
    <definedName name="__A1">#REF!</definedName>
    <definedName name="__A16400">#REF!</definedName>
    <definedName name="__A251140">#REF!</definedName>
    <definedName name="__A251150">#REF!</definedName>
    <definedName name="__ADN3">#REF!</definedName>
    <definedName name="__AFC1">#REF!</definedName>
    <definedName name="__AFC3">#REF!</definedName>
    <definedName name="__AFC5">#REF!</definedName>
    <definedName name="__aiu2">#REF!</definedName>
    <definedName name="__ASC3">#REF!</definedName>
    <definedName name="__ASC7">#REF!</definedName>
    <definedName name="__BGC1">#REF!</definedName>
    <definedName name="__BGC3">#REF!</definedName>
    <definedName name="__BGC5">#REF!</definedName>
    <definedName name="__CAC1">#REF!</definedName>
    <definedName name="__CAC3">#REF!</definedName>
    <definedName name="__CAC5">#REF!</definedName>
    <definedName name="__CON123">#REF!</definedName>
    <definedName name="__CRT25">#REF!</definedName>
    <definedName name="__CRT3">#REF!</definedName>
    <definedName name="__CRT35">#REF!</definedName>
    <definedName name="__EMC2">#REF!</definedName>
    <definedName name="__EMC4">#REF!</definedName>
    <definedName name="__EQP1">#REF!</definedName>
    <definedName name="__EQP10">#REF!</definedName>
    <definedName name="__EQP11">#REF!</definedName>
    <definedName name="__EQP12">#REF!</definedName>
    <definedName name="__EQP13">#REF!</definedName>
    <definedName name="__EQP14">#REF!</definedName>
    <definedName name="__EQP15">#REF!</definedName>
    <definedName name="__EQP16">#REF!</definedName>
    <definedName name="__EQP17">#REF!</definedName>
    <definedName name="__EQP18">#REF!</definedName>
    <definedName name="__EQP19">#REF!</definedName>
    <definedName name="__EQP2">#REF!</definedName>
    <definedName name="__EQP20">#REF!</definedName>
    <definedName name="__eqp27">#REF!</definedName>
    <definedName name="__EQP3">#REF!</definedName>
    <definedName name="__EQP4">#REF!</definedName>
    <definedName name="__EQP5">#REF!</definedName>
    <definedName name="__EQP6">#REF!</definedName>
    <definedName name="__EQP7">#REF!</definedName>
    <definedName name="__EQP8">#REF!</definedName>
    <definedName name="__EQP9">#REF!</definedName>
    <definedName name="__EST1">#REF!</definedName>
    <definedName name="__EST10">#REF!</definedName>
    <definedName name="__EST11">#REF!</definedName>
    <definedName name="__EST12">#REF!</definedName>
    <definedName name="__EST13">#REF!</definedName>
    <definedName name="__EST14">#REF!</definedName>
    <definedName name="__EST15">#REF!</definedName>
    <definedName name="__EST16">#REF!</definedName>
    <definedName name="__EST17">#REF!</definedName>
    <definedName name="__EST18">#REF!</definedName>
    <definedName name="__EST19">#REF!</definedName>
    <definedName name="__EST2">#REF!</definedName>
    <definedName name="__EST23">#REF!</definedName>
    <definedName name="__EST3">#REF!</definedName>
    <definedName name="__EST4">#REF!</definedName>
    <definedName name="__EST5">#REF!</definedName>
    <definedName name="__EST6">#REF!</definedName>
    <definedName name="__EST7">#REF!</definedName>
    <definedName name="__EST8">#REF!</definedName>
    <definedName name="__EST9">#REF!</definedName>
    <definedName name="__ETR13">#REF!</definedName>
    <definedName name="__EXC1">#REF!</definedName>
    <definedName name="__EXC10">#REF!</definedName>
    <definedName name="__EXC11">#REF!</definedName>
    <definedName name="__EXC12">#REF!</definedName>
    <definedName name="__EXC2">#REF!</definedName>
    <definedName name="__EXC3">#REF!</definedName>
    <definedName name="__EXC4">#REF!</definedName>
    <definedName name="__EXC5">#REF!</definedName>
    <definedName name="__EXC6">#REF!</definedName>
    <definedName name="__EXC7">#REF!</definedName>
    <definedName name="__EXC8">#REF!</definedName>
    <definedName name="__EXC9">#REF!</definedName>
    <definedName name="__F" localSheetId="5">[0]!ERR</definedName>
    <definedName name="__F" localSheetId="4">[0]!ERR</definedName>
    <definedName name="__F" localSheetId="6">[0]!ERR</definedName>
    <definedName name="__F" localSheetId="7">[0]!ERR</definedName>
    <definedName name="__F" localSheetId="8">[0]!ERR</definedName>
    <definedName name="__F" localSheetId="9">[0]!ERR</definedName>
    <definedName name="__F" localSheetId="12">[0]!ERR</definedName>
    <definedName name="__F" localSheetId="10">[0]!ERR</definedName>
    <definedName name="__F" localSheetId="11">[0]!ERR</definedName>
    <definedName name="__F" localSheetId="13">[0]!ERR</definedName>
    <definedName name="__F" localSheetId="14">[0]!ERR</definedName>
    <definedName name="__F" localSheetId="15">[0]!ERR</definedName>
    <definedName name="__F" localSheetId="16">[0]!ERR</definedName>
    <definedName name="__F" localSheetId="0">[0]!ERR</definedName>
    <definedName name="__F">[0]!ERR</definedName>
    <definedName name="__F_1">#NAME?</definedName>
    <definedName name="__F_2">#NAME?</definedName>
    <definedName name="__F_4">#NAME?</definedName>
    <definedName name="__F_6">#NAME?</definedName>
    <definedName name="__F_7">#NAME?</definedName>
    <definedName name="__F_8">#NAME?</definedName>
    <definedName name="__ff2005" localSheetId="5">[0]!ERR</definedName>
    <definedName name="__ff2005" localSheetId="4">[0]!ERR</definedName>
    <definedName name="__ff2005" localSheetId="6">[0]!ERR</definedName>
    <definedName name="__ff2005" localSheetId="7">[0]!ERR</definedName>
    <definedName name="__ff2005" localSheetId="8">[0]!ERR</definedName>
    <definedName name="__ff2005" localSheetId="9">[0]!ERR</definedName>
    <definedName name="__ff2005" localSheetId="12">[0]!ERR</definedName>
    <definedName name="__ff2005" localSheetId="10">[0]!ERR</definedName>
    <definedName name="__ff2005" localSheetId="11">[0]!ERR</definedName>
    <definedName name="__ff2005" localSheetId="13">[0]!ERR</definedName>
    <definedName name="__ff2005" localSheetId="14">[0]!ERR</definedName>
    <definedName name="__ff2005" localSheetId="15">[0]!ERR</definedName>
    <definedName name="__ff2005" localSheetId="16">[0]!ERR</definedName>
    <definedName name="__ff2005" localSheetId="0">[0]!ERR</definedName>
    <definedName name="__ff2005">[0]!ERR</definedName>
    <definedName name="__ff2005_1">#NAME?</definedName>
    <definedName name="__ff2005_2">#NAME?</definedName>
    <definedName name="__ff2005_4">#NAME?</definedName>
    <definedName name="__ff2005_6">#NAME?</definedName>
    <definedName name="__ff2005_7">#NAME?</definedName>
    <definedName name="__ff2005_8">#NAME?</definedName>
    <definedName name="__FS01" localSheetId="5">[0]!ERR</definedName>
    <definedName name="__FS01" localSheetId="4">[0]!ERR</definedName>
    <definedName name="__FS01" localSheetId="6">[0]!ERR</definedName>
    <definedName name="__FS01" localSheetId="7">[0]!ERR</definedName>
    <definedName name="__FS01" localSheetId="8">[0]!ERR</definedName>
    <definedName name="__FS01" localSheetId="9">[0]!ERR</definedName>
    <definedName name="__FS01" localSheetId="12">[0]!ERR</definedName>
    <definedName name="__FS01" localSheetId="10">[0]!ERR</definedName>
    <definedName name="__FS01" localSheetId="11">[0]!ERR</definedName>
    <definedName name="__FS01" localSheetId="13">[0]!ERR</definedName>
    <definedName name="__FS01" localSheetId="14">[0]!ERR</definedName>
    <definedName name="__FS01" localSheetId="15">[0]!ERR</definedName>
    <definedName name="__FS01" localSheetId="16">[0]!ERR</definedName>
    <definedName name="__FS01" localSheetId="0">[0]!ERR</definedName>
    <definedName name="__FS01">[0]!ERR</definedName>
    <definedName name="__FS01_1">#NAME?</definedName>
    <definedName name="__FS01_2">#NAME?</definedName>
    <definedName name="__FS01_4">#NAME?</definedName>
    <definedName name="__FS01_6">#NAME?</definedName>
    <definedName name="__FS01_7">#NAME?</definedName>
    <definedName name="__FS01_8">#NAME?</definedName>
    <definedName name="__M14" localSheetId="0">#REF!</definedName>
    <definedName name="__M14">#REF!</definedName>
    <definedName name="__MAT1" localSheetId="0">#REF!</definedName>
    <definedName name="__MAT1">#REF!</definedName>
    <definedName name="__MAT10" localSheetId="0">#REF!</definedName>
    <definedName name="__MAT10">#REF!</definedName>
    <definedName name="__MAT100">#REF!</definedName>
    <definedName name="__MAT101">#REF!</definedName>
    <definedName name="__MAT102">#REF!</definedName>
    <definedName name="__MAT103">#REF!</definedName>
    <definedName name="__MAT104">#REF!</definedName>
    <definedName name="__MAT105">#REF!</definedName>
    <definedName name="__MAT106">#REF!</definedName>
    <definedName name="__MAT107">#REF!</definedName>
    <definedName name="__MAT108">#REF!</definedName>
    <definedName name="__MAT109">#REF!</definedName>
    <definedName name="__MAT11">#REF!</definedName>
    <definedName name="__MAT110">#REF!</definedName>
    <definedName name="__MAT111">#REF!</definedName>
    <definedName name="__MAT1111">#REF!</definedName>
    <definedName name="__MAT112">#REF!</definedName>
    <definedName name="__MAT113">#REF!</definedName>
    <definedName name="__MAT114">#REF!</definedName>
    <definedName name="__MAT115">#REF!</definedName>
    <definedName name="__MAT116">#REF!</definedName>
    <definedName name="__MAT117">#REF!</definedName>
    <definedName name="__MAT118">#REF!</definedName>
    <definedName name="__MAT119">#REF!</definedName>
    <definedName name="__MAT12">#REF!</definedName>
    <definedName name="__MAT120">#REF!</definedName>
    <definedName name="__MAT121">#REF!</definedName>
    <definedName name="__MAT122">#REF!</definedName>
    <definedName name="__MAT123">#REF!</definedName>
    <definedName name="__MAT124">#REF!</definedName>
    <definedName name="__MAT125">#REF!</definedName>
    <definedName name="__MAT126">#REF!</definedName>
    <definedName name="__MAT127">#REF!</definedName>
    <definedName name="__MAT128">#REF!</definedName>
    <definedName name="__MAT129">#REF!</definedName>
    <definedName name="__MAT13">#REF!</definedName>
    <definedName name="__MAT130">#REF!</definedName>
    <definedName name="__MAT131">#REF!</definedName>
    <definedName name="__MAT132">#REF!</definedName>
    <definedName name="__MAT133">#REF!</definedName>
    <definedName name="__MAT134">#REF!</definedName>
    <definedName name="__MAT135">#REF!</definedName>
    <definedName name="__MAT136">#REF!</definedName>
    <definedName name="__MAT137">#REF!</definedName>
    <definedName name="__MAT138">#REF!</definedName>
    <definedName name="__MAT139">#REF!</definedName>
    <definedName name="__MAT14">#REF!</definedName>
    <definedName name="__MAT140">#REF!</definedName>
    <definedName name="__MAT141">#REF!</definedName>
    <definedName name="__MAT142">#REF!</definedName>
    <definedName name="__MAT143">#REF!</definedName>
    <definedName name="__MAT144">#REF!</definedName>
    <definedName name="__MAT145">#REF!</definedName>
    <definedName name="__MAT146">#REF!</definedName>
    <definedName name="__MAT147">#REF!</definedName>
    <definedName name="__MAT148">#REF!</definedName>
    <definedName name="__MAT149">#REF!</definedName>
    <definedName name="__MAT15">#REF!</definedName>
    <definedName name="__MAT150">#REF!</definedName>
    <definedName name="__MAT151">#REF!</definedName>
    <definedName name="__MAT152">#REF!</definedName>
    <definedName name="__MAT153">#REF!</definedName>
    <definedName name="__MAT154">#REF!</definedName>
    <definedName name="__MAT155">#REF!</definedName>
    <definedName name="__MAT156">#REF!</definedName>
    <definedName name="__MAT157">#REF!</definedName>
    <definedName name="__MAT158">#REF!</definedName>
    <definedName name="__MAT159">#REF!</definedName>
    <definedName name="__MAT16">#REF!</definedName>
    <definedName name="__MAT160">#REF!</definedName>
    <definedName name="__MAT161">#REF!</definedName>
    <definedName name="__MAT162">#REF!</definedName>
    <definedName name="__MAT163">#REF!</definedName>
    <definedName name="__MAT164">#REF!</definedName>
    <definedName name="__MAT165">#REF!</definedName>
    <definedName name="__MAT166">#REF!</definedName>
    <definedName name="__MAT17">#REF!</definedName>
    <definedName name="__MAT170">#REF!</definedName>
    <definedName name="__MAT171">#REF!</definedName>
    <definedName name="__MAT18">#REF!</definedName>
    <definedName name="__MAT19">#REF!</definedName>
    <definedName name="__MAT2">#REF!</definedName>
    <definedName name="__MAT20">#REF!</definedName>
    <definedName name="__MAT21">#REF!</definedName>
    <definedName name="__MAT22">#REF!</definedName>
    <definedName name="__MAT23">#REF!</definedName>
    <definedName name="__MAT24">#REF!</definedName>
    <definedName name="__MAT25">#REF!</definedName>
    <definedName name="__MAT26">#REF!</definedName>
    <definedName name="__MAT27">#REF!</definedName>
    <definedName name="__MAT28">#REF!</definedName>
    <definedName name="__MAT29">#REF!</definedName>
    <definedName name="__MAT3">#REF!</definedName>
    <definedName name="__MAT30">#REF!</definedName>
    <definedName name="__MAT31">#REF!</definedName>
    <definedName name="__MAT32">#REF!</definedName>
    <definedName name="__MAT33">#REF!</definedName>
    <definedName name="__MAT34">#REF!</definedName>
    <definedName name="__MAT35">#REF!</definedName>
    <definedName name="__MAT36">#REF!</definedName>
    <definedName name="__MAT37">#REF!</definedName>
    <definedName name="__MAT38">#REF!</definedName>
    <definedName name="__MAT39">#REF!</definedName>
    <definedName name="__MAT4">#REF!</definedName>
    <definedName name="__MAT40">#REF!</definedName>
    <definedName name="__MAT41">#REF!</definedName>
    <definedName name="__MAT42">#REF!</definedName>
    <definedName name="__MAT43">#REF!</definedName>
    <definedName name="__MAT44">#REF!</definedName>
    <definedName name="__MAT45">#REF!</definedName>
    <definedName name="__MAT46">#REF!</definedName>
    <definedName name="__MAT47">#REF!</definedName>
    <definedName name="__MAT48">#REF!</definedName>
    <definedName name="__MAT49">#REF!</definedName>
    <definedName name="__MAT5">#REF!</definedName>
    <definedName name="__MAT50">#REF!</definedName>
    <definedName name="__MAT51">#REF!</definedName>
    <definedName name="__MAT52">#REF!</definedName>
    <definedName name="__MAT53">#REF!</definedName>
    <definedName name="__MAT54">#REF!</definedName>
    <definedName name="__MAT55">#REF!</definedName>
    <definedName name="__MAT56">#REF!</definedName>
    <definedName name="__MAT57">#REF!</definedName>
    <definedName name="__MAT58">#REF!</definedName>
    <definedName name="__MAT59">#REF!</definedName>
    <definedName name="__MAT6">#REF!</definedName>
    <definedName name="__MAT60">#REF!</definedName>
    <definedName name="__MAT61">#REF!</definedName>
    <definedName name="__MAT62">#REF!</definedName>
    <definedName name="__MAT63">#REF!</definedName>
    <definedName name="__MAT64">#REF!</definedName>
    <definedName name="__MAT65">#REF!</definedName>
    <definedName name="__MAT66">#REF!</definedName>
    <definedName name="__MAT67">#REF!</definedName>
    <definedName name="__MAT68">#REF!</definedName>
    <definedName name="__MAT69">#REF!</definedName>
    <definedName name="__MAT7">#REF!</definedName>
    <definedName name="__MAT70">#REF!</definedName>
    <definedName name="__MAT71">#REF!</definedName>
    <definedName name="__MAT72">#REF!</definedName>
    <definedName name="__MAT73">#REF!</definedName>
    <definedName name="__MAT74">#REF!</definedName>
    <definedName name="__MAT75">#REF!</definedName>
    <definedName name="__MAT76">#REF!</definedName>
    <definedName name="__MAT77">#REF!</definedName>
    <definedName name="__MAT78">#REF!</definedName>
    <definedName name="__MAT79">#REF!</definedName>
    <definedName name="__MAT8">#REF!</definedName>
    <definedName name="__MAT80">#REF!</definedName>
    <definedName name="__MAT81">#REF!</definedName>
    <definedName name="__MAT82">#REF!</definedName>
    <definedName name="__MAT83">#REF!</definedName>
    <definedName name="__MAT832">#REF!</definedName>
    <definedName name="__MAT84">#REF!</definedName>
    <definedName name="__MAT85">#REF!</definedName>
    <definedName name="__MAT86">#REF!</definedName>
    <definedName name="__MAT87">#REF!</definedName>
    <definedName name="__MAT88">#REF!</definedName>
    <definedName name="__MAT89">#REF!</definedName>
    <definedName name="__MAT9">#REF!</definedName>
    <definedName name="__MAT90">#REF!</definedName>
    <definedName name="__MAT91">#REF!</definedName>
    <definedName name="__MAT92">#REF!</definedName>
    <definedName name="__MAT93">#REF!</definedName>
    <definedName name="__MAT94">#REF!</definedName>
    <definedName name="__MAT95">#REF!</definedName>
    <definedName name="__MAT96">#REF!</definedName>
    <definedName name="__MAT97">#REF!</definedName>
    <definedName name="__MAT98">#REF!</definedName>
    <definedName name="__MAT99">#REF!</definedName>
    <definedName name="__MAY88">#REF!</definedName>
    <definedName name="__MO1">#REF!</definedName>
    <definedName name="__MO10">#REF!</definedName>
    <definedName name="__MO2">#REF!</definedName>
    <definedName name="__MO3">#REF!</definedName>
    <definedName name="__MO4">#REF!</definedName>
    <definedName name="__MO5">#REF!</definedName>
    <definedName name="__MO6">#REF!</definedName>
    <definedName name="__MO7">#REF!</definedName>
    <definedName name="__MO8">#REF!</definedName>
    <definedName name="__MO9">#REF!</definedName>
    <definedName name="__mun2">#REF!</definedName>
    <definedName name="__MV1">#REF!</definedName>
    <definedName name="__MV10">#REF!</definedName>
    <definedName name="__MV11">#REF!</definedName>
    <definedName name="__MV12">#REF!</definedName>
    <definedName name="__MV13">#REF!</definedName>
    <definedName name="__MV14">#REF!</definedName>
    <definedName name="__MV15">#REF!</definedName>
    <definedName name="__MV16">#REF!</definedName>
    <definedName name="__MV17">#REF!</definedName>
    <definedName name="__MV18">#REF!</definedName>
    <definedName name="__MV19">#REF!</definedName>
    <definedName name="__MV2">#REF!</definedName>
    <definedName name="__MV20">#REF!</definedName>
    <definedName name="__MV3">#REF!</definedName>
    <definedName name="__MV4">#REF!</definedName>
    <definedName name="__MV5">#REF!</definedName>
    <definedName name="__MV6">#REF!</definedName>
    <definedName name="__MV7">#REF!</definedName>
    <definedName name="__MV8">#REF!</definedName>
    <definedName name="__MV9">#REF!</definedName>
    <definedName name="__num10">#REF!</definedName>
    <definedName name="__num2">#REF!</definedName>
    <definedName name="__num3">#REF!</definedName>
    <definedName name="__num4">#REF!</definedName>
    <definedName name="__num5">#REF!</definedName>
    <definedName name="__num6">#REF!</definedName>
    <definedName name="__num7">#REF!</definedName>
    <definedName name="__num8">#REF!</definedName>
    <definedName name="__num9">#REF!</definedName>
    <definedName name="__ORO10">#REF!</definedName>
    <definedName name="__ORO11">#REF!</definedName>
    <definedName name="__ORO12">#REF!</definedName>
    <definedName name="__ORO13">#REF!</definedName>
    <definedName name="__ORO14">#REF!</definedName>
    <definedName name="__ORO15">#REF!</definedName>
    <definedName name="__ORO16">#REF!</definedName>
    <definedName name="__ORO17">#REF!</definedName>
    <definedName name="__ORO18">#REF!</definedName>
    <definedName name="__ORO19">#REF!</definedName>
    <definedName name="__PJ50">#REF!</definedName>
    <definedName name="__pj51">#REF!</definedName>
    <definedName name="__PMT5671">#REF!</definedName>
    <definedName name="__PMT5805">#REF!</definedName>
    <definedName name="__PMT5806">#REF!</definedName>
    <definedName name="__PMT5815">#REF!</definedName>
    <definedName name="__PMT5820">#REF!</definedName>
    <definedName name="__POR1">#REF!</definedName>
    <definedName name="__POR2">#REF!</definedName>
    <definedName name="__POR3">#REF!</definedName>
    <definedName name="__POR4">#REF!</definedName>
    <definedName name="__POR5">#REF!</definedName>
    <definedName name="__PZ20">#REF!</definedName>
    <definedName name="__PZ30">#REF!</definedName>
    <definedName name="__PZ40">#REF!</definedName>
    <definedName name="__PZ50">#REF!</definedName>
    <definedName name="__r">#REF!</definedName>
    <definedName name="__ref4">#REF!</definedName>
    <definedName name="__SBC1">#REF!</definedName>
    <definedName name="__SBC3">#REF!</definedName>
    <definedName name="__SBC5">#REF!</definedName>
    <definedName name="__SY106">#REF!</definedName>
    <definedName name="__SY126">#REF!</definedName>
    <definedName name="__SY166">#REF!</definedName>
    <definedName name="__SY186">#REF!</definedName>
    <definedName name="__SY206">#REF!</definedName>
    <definedName name="__SY86">#REF!</definedName>
    <definedName name="__tab1">#REF!</definedName>
    <definedName name="__tab2">#REF!</definedName>
    <definedName name="__tab3">#REF!</definedName>
    <definedName name="__TAB4">#REF!</definedName>
    <definedName name="__TD02" localSheetId="5">[0]!ERR</definedName>
    <definedName name="__TD02" localSheetId="4">[0]!ERR</definedName>
    <definedName name="__TD02" localSheetId="6">[0]!ERR</definedName>
    <definedName name="__TD02" localSheetId="7">[0]!ERR</definedName>
    <definedName name="__TD02" localSheetId="8">[0]!ERR</definedName>
    <definedName name="__TD02" localSheetId="9">[0]!ERR</definedName>
    <definedName name="__TD02" localSheetId="12">[0]!ERR</definedName>
    <definedName name="__TD02" localSheetId="10">[0]!ERR</definedName>
    <definedName name="__TD02" localSheetId="11">[0]!ERR</definedName>
    <definedName name="__TD02" localSheetId="13">[0]!ERR</definedName>
    <definedName name="__TD02" localSheetId="14">[0]!ERR</definedName>
    <definedName name="__TD02" localSheetId="15">[0]!ERR</definedName>
    <definedName name="__TD02" localSheetId="16">[0]!ERR</definedName>
    <definedName name="__TD02" localSheetId="0">[0]!ERR</definedName>
    <definedName name="__TD02">[0]!ERR</definedName>
    <definedName name="__TD02_1">#NAME?</definedName>
    <definedName name="__TD02_2">#NAME?</definedName>
    <definedName name="__TD02_4">#NAME?</definedName>
    <definedName name="__TD02_6">#NAME?</definedName>
    <definedName name="__TD02_7">#NAME?</definedName>
    <definedName name="__TD02_8">#NAME?</definedName>
    <definedName name="__TEE3" localSheetId="0">#REF!</definedName>
    <definedName name="__TEE3">#REF!</definedName>
    <definedName name="__TEE4" localSheetId="0">#REF!</definedName>
    <definedName name="__TEE4">#REF!</definedName>
    <definedName name="__TEE6" localSheetId="0">#REF!</definedName>
    <definedName name="__TEE6">#REF!</definedName>
    <definedName name="__TS10">#REF!</definedName>
    <definedName name="__TS12">#REF!</definedName>
    <definedName name="__TS16">#REF!</definedName>
    <definedName name="__TS18">#REF!</definedName>
    <definedName name="__TS20">#REF!</definedName>
    <definedName name="__TS24">#REF!</definedName>
    <definedName name="__TS27">#REF!</definedName>
    <definedName name="__TS30">#REF!</definedName>
    <definedName name="__TS33">#REF!</definedName>
    <definedName name="__TS36">#REF!</definedName>
    <definedName name="__TS39">#REF!</definedName>
    <definedName name="__TS42">#REF!</definedName>
    <definedName name="__TS45">#REF!</definedName>
    <definedName name="__TS6">#REF!</definedName>
    <definedName name="__TS8">#REF!</definedName>
    <definedName name="__TUB3">#REF!</definedName>
    <definedName name="__UG3">#REF!</definedName>
    <definedName name="__UG4">#REF!</definedName>
    <definedName name="__UG6">#REF!</definedName>
    <definedName name="__UG8">#REF!</definedName>
    <definedName name="__us24">#REF!</definedName>
    <definedName name="__US27">#REF!</definedName>
    <definedName name="__US30">#REF!</definedName>
    <definedName name="__US33">#REF!</definedName>
    <definedName name="__US36">#REF!</definedName>
    <definedName name="__US39">#REF!</definedName>
    <definedName name="__US42">#REF!</definedName>
    <definedName name="__US45">#REF!</definedName>
    <definedName name="__VAL3">#REF!</definedName>
    <definedName name="__Vol1">#REF!</definedName>
    <definedName name="__xlnm.Print_Area">#REF!</definedName>
    <definedName name="__xlnm.Print_Area_1">#REF!</definedName>
    <definedName name="__xlnm.Print_Titles">#REF!</definedName>
    <definedName name="__xlnm.Print_Titles_1">#REF!</definedName>
    <definedName name="__xlnm.Print_Titles_2">#REF!</definedName>
    <definedName name="__xlnm.Print_Titles_3">#REF!</definedName>
    <definedName name="__xlnm.Print_Titles_4">#REF!</definedName>
    <definedName name="__xlnm.Print_Titles_4_1">#REF!</definedName>
    <definedName name="__xlnm.Print_Titles_4_2">#REF!</definedName>
    <definedName name="_13_CERRAMIENTO_PERIMETRAL">#REF!</definedName>
    <definedName name="_19Excel_BuiltIn_Print_Area_1_1_1">#REF!</definedName>
    <definedName name="_1Excel_BuiltIn_Print_Area_1_1">#REF!</definedName>
    <definedName name="_1Excel_BuiltIn_Print_Area_1_1_1">#REF!</definedName>
    <definedName name="_1Excel_BuiltIn_Print_Titles_1_1">#REF!</definedName>
    <definedName name="_25Excel_BuiltIn_Print_Titles_1_1_1_1">#REF!</definedName>
    <definedName name="_2Excel_BuiltIn_Print_Titles_1_1_1_1">#REF!</definedName>
    <definedName name="_A">#REF!</definedName>
    <definedName name="_A1">#REF!</definedName>
    <definedName name="_A16400">#REF!</definedName>
    <definedName name="_A20000">#REF!</definedName>
    <definedName name="_A251140">#REF!</definedName>
    <definedName name="_A251150">#REF!</definedName>
    <definedName name="_A30000">#REF!</definedName>
    <definedName name="_ACR1">#REF!</definedName>
    <definedName name="_ADN3">#REF!</definedName>
    <definedName name="_AFC1">#REF!</definedName>
    <definedName name="_AFC3">#REF!</definedName>
    <definedName name="_AFC5">#REF!</definedName>
    <definedName name="_AGU1">#REF!</definedName>
    <definedName name="_aiu2">#REF!</definedName>
    <definedName name="_ALA2">#REF!</definedName>
    <definedName name="_APU221">#REF!</definedName>
    <definedName name="_APU465" localSheetId="5">#REF!</definedName>
    <definedName name="_APU465" localSheetId="4">#REF!</definedName>
    <definedName name="_APU465" localSheetId="6">#REF!</definedName>
    <definedName name="_APU465" localSheetId="7">#REF!</definedName>
    <definedName name="_APU465" localSheetId="8">#REF!</definedName>
    <definedName name="_APU465" localSheetId="9">#REF!</definedName>
    <definedName name="_APU465" localSheetId="12">#REF!</definedName>
    <definedName name="_APU465" localSheetId="10">#REF!</definedName>
    <definedName name="_APU465" localSheetId="11">#REF!</definedName>
    <definedName name="_APU465" localSheetId="13">#REF!</definedName>
    <definedName name="_APU465" localSheetId="14">#REF!</definedName>
    <definedName name="_APU465" localSheetId="15">#REF!</definedName>
    <definedName name="_APU465" localSheetId="16">#REF!</definedName>
    <definedName name="_APU465">#REF!</definedName>
    <definedName name="_ASC3">#REF!</definedName>
    <definedName name="_ASC7">#REF!</definedName>
    <definedName name="_B">#REF!</definedName>
    <definedName name="_BGC1">#REF!</definedName>
    <definedName name="_BGC3">#REF!</definedName>
    <definedName name="_BGC5">#REF!</definedName>
    <definedName name="_C">#REF!</definedName>
    <definedName name="_CAC1">#REF!</definedName>
    <definedName name="_CAC3">#REF!</definedName>
    <definedName name="_CAC5">#REF!</definedName>
    <definedName name="_CHD1045">#REF!</definedName>
    <definedName name="_CHD1090">#REF!</definedName>
    <definedName name="_CHD1245">#REF!</definedName>
    <definedName name="_CHD1290">#REF!</definedName>
    <definedName name="_CHD445">#REF!</definedName>
    <definedName name="_CHD490">#REF!</definedName>
    <definedName name="_CHD645">#REF!</definedName>
    <definedName name="_CHD690">#REF!</definedName>
    <definedName name="_CHD845">#REF!</definedName>
    <definedName name="_CHD890">#REF!</definedName>
    <definedName name="_CON123">#REF!</definedName>
    <definedName name="_CRT25">#REF!</definedName>
    <definedName name="_CRT3">#REF!</definedName>
    <definedName name="_CRT35">#REF!</definedName>
    <definedName name="_DDD">#REF!</definedName>
    <definedName name="_duz">#REF!</definedName>
    <definedName name="_E">#REF!</definedName>
    <definedName name="_e_6">#NAME?</definedName>
    <definedName name="_e_7">#NAME?</definedName>
    <definedName name="_e_8">#NAME?</definedName>
    <definedName name="_EMC2">#REF!</definedName>
    <definedName name="_EMC4">#REF!</definedName>
    <definedName name="_EQ2">#REF!</definedName>
    <definedName name="_EQP1">#REF!</definedName>
    <definedName name="_EQP10">#REF!</definedName>
    <definedName name="_EQP11">#REF!</definedName>
    <definedName name="_EQP12">#REF!</definedName>
    <definedName name="_EQP13">#REF!</definedName>
    <definedName name="_EQP14">#REF!</definedName>
    <definedName name="_EQP15">#REF!</definedName>
    <definedName name="_EQP16">#REF!</definedName>
    <definedName name="_EQP17">#REF!</definedName>
    <definedName name="_EQP18">#REF!</definedName>
    <definedName name="_EQP19">#REF!</definedName>
    <definedName name="_EQP2">#REF!</definedName>
    <definedName name="_EQP20">#REF!</definedName>
    <definedName name="_eqp27">#REF!</definedName>
    <definedName name="_EQP3">#REF!</definedName>
    <definedName name="_EQP4">#REF!</definedName>
    <definedName name="_EQP5">#REF!</definedName>
    <definedName name="_EQP6">#REF!</definedName>
    <definedName name="_EQP60">#REF!</definedName>
    <definedName name="_EQP7">#REF!</definedName>
    <definedName name="_EQP8">#REF!</definedName>
    <definedName name="_EQP9">#REF!</definedName>
    <definedName name="_EST1">#REF!</definedName>
    <definedName name="_EST10">#REF!</definedName>
    <definedName name="_EST11">#REF!</definedName>
    <definedName name="_EST12">#REF!</definedName>
    <definedName name="_EST13">#REF!</definedName>
    <definedName name="_EST14">#REF!</definedName>
    <definedName name="_EST15">#REF!</definedName>
    <definedName name="_EST16">#REF!</definedName>
    <definedName name="_EST17">#REF!</definedName>
    <definedName name="_EST18">#REF!</definedName>
    <definedName name="_EST19">#REF!</definedName>
    <definedName name="_EST2">#REF!</definedName>
    <definedName name="_EST23">#REF!</definedName>
    <definedName name="_EST3">#REF!</definedName>
    <definedName name="_EST4">#REF!</definedName>
    <definedName name="_EST5">#REF!</definedName>
    <definedName name="_EST6">#REF!</definedName>
    <definedName name="_EST7">#REF!</definedName>
    <definedName name="_EST8">#REF!</definedName>
    <definedName name="_EST9">#REF!</definedName>
    <definedName name="_ETR13">#REF!</definedName>
    <definedName name="_EXC1">#REF!</definedName>
    <definedName name="_EXC10">#REF!</definedName>
    <definedName name="_EXC11">#REF!</definedName>
    <definedName name="_EXC12">#REF!</definedName>
    <definedName name="_EXC2">#REF!</definedName>
    <definedName name="_EXC3">#REF!</definedName>
    <definedName name="_EXC4">#REF!</definedName>
    <definedName name="_EXC5">#REF!</definedName>
    <definedName name="_EXC6">#REF!</definedName>
    <definedName name="_EXC7">#REF!</definedName>
    <definedName name="_EXC8">#REF!</definedName>
    <definedName name="_EXC9">#REF!</definedName>
    <definedName name="_F">#REF!</definedName>
    <definedName name="_F_1">#NAME?</definedName>
    <definedName name="_F_2">#NAME?</definedName>
    <definedName name="_F_4">#NAME?</definedName>
    <definedName name="_F_6">#NAME?</definedName>
    <definedName name="_F_7">#NAME?</definedName>
    <definedName name="_F_8">#NAME?</definedName>
    <definedName name="_F4" localSheetId="0" hidden="1">{"SUMINISTRO E INSTALACIÓN CANALETAS L=7.50"}</definedName>
    <definedName name="_F4" hidden="1">{"SUMINISTRO E INSTALACIÓN CANALETAS L=7.50"}</definedName>
    <definedName name="_ff2005" localSheetId="5">[0]!ERR</definedName>
    <definedName name="_ff2005" localSheetId="4">[0]!ERR</definedName>
    <definedName name="_ff2005" localSheetId="6">[0]!ERR</definedName>
    <definedName name="_ff2005" localSheetId="7">[0]!ERR</definedName>
    <definedName name="_ff2005" localSheetId="8">[0]!ERR</definedName>
    <definedName name="_ff2005" localSheetId="9">[0]!ERR</definedName>
    <definedName name="_ff2005" localSheetId="12">[0]!ERR</definedName>
    <definedName name="_ff2005" localSheetId="10">[0]!ERR</definedName>
    <definedName name="_ff2005" localSheetId="11">[0]!ERR</definedName>
    <definedName name="_ff2005" localSheetId="13">[0]!ERR</definedName>
    <definedName name="_ff2005" localSheetId="14">[0]!ERR</definedName>
    <definedName name="_ff2005" localSheetId="15">[0]!ERR</definedName>
    <definedName name="_ff2005" localSheetId="16">[0]!ERR</definedName>
    <definedName name="_ff2005" localSheetId="0">[0]!ERR</definedName>
    <definedName name="_ff2005">[0]!ERR</definedName>
    <definedName name="_ff2005_1">#NAME?</definedName>
    <definedName name="_ff2005_2">#NAME?</definedName>
    <definedName name="_ff2005_4">#NAME?</definedName>
    <definedName name="_ff2005_6">#NAME?</definedName>
    <definedName name="_ff2005_7">#NAME?</definedName>
    <definedName name="_ff2005_8">#NAME?</definedName>
    <definedName name="_Fi" localSheetId="0" hidden="1">#REF!</definedName>
    <definedName name="_Fi" hidden="1">#REF!</definedName>
    <definedName name="_Fill" localSheetId="0" hidden="1">#REF!</definedName>
    <definedName name="_Fill" hidden="1">#REF!</definedName>
    <definedName name="_xlnm._FilterDatabase" localSheetId="3" hidden="1">'CUADRO PPAL'!$B$7:$G$56</definedName>
    <definedName name="_FS01" localSheetId="5">[0]!ERR</definedName>
    <definedName name="_FS01" localSheetId="4">[0]!ERR</definedName>
    <definedName name="_FS01" localSheetId="6">[0]!ERR</definedName>
    <definedName name="_FS01" localSheetId="7">[0]!ERR</definedName>
    <definedName name="_FS01" localSheetId="8">[0]!ERR</definedName>
    <definedName name="_FS01" localSheetId="9">[0]!ERR</definedName>
    <definedName name="_FS01" localSheetId="12">[0]!ERR</definedName>
    <definedName name="_FS01" localSheetId="10">[0]!ERR</definedName>
    <definedName name="_FS01" localSheetId="11">[0]!ERR</definedName>
    <definedName name="_FS01" localSheetId="13">[0]!ERR</definedName>
    <definedName name="_FS01" localSheetId="14">[0]!ERR</definedName>
    <definedName name="_FS01" localSheetId="15">[0]!ERR</definedName>
    <definedName name="_FS01" localSheetId="16">[0]!ERR</definedName>
    <definedName name="_FS01" localSheetId="0">[0]!ERR</definedName>
    <definedName name="_FS01">[0]!ERR</definedName>
    <definedName name="_FS01_1">#NAME?</definedName>
    <definedName name="_FS01_2">#NAME?</definedName>
    <definedName name="_FS01_4">#NAME?</definedName>
    <definedName name="_FS01_6">#NAME?</definedName>
    <definedName name="_FS01_7">#NAME?</definedName>
    <definedName name="_FS01_8">#NAME?</definedName>
    <definedName name="_INF2" localSheetId="0">#REF!</definedName>
    <definedName name="_INF2">#REF!</definedName>
    <definedName name="_ipc1" localSheetId="0">#REF!</definedName>
    <definedName name="_ipc1">#REF!</definedName>
    <definedName name="_ipc2" localSheetId="0">#REF!</definedName>
    <definedName name="_ipc2">#REF!</definedName>
    <definedName name="_ipc3">#REF!</definedName>
    <definedName name="_ipc4">#REF!</definedName>
    <definedName name="_JOSE12">#REF!</definedName>
    <definedName name="_Key1" hidden="1">#REF!</definedName>
    <definedName name="_Key2" hidden="1">#REF!</definedName>
    <definedName name="_lll">#REF!</definedName>
    <definedName name="_M14">#REF!</definedName>
    <definedName name="_MAT1">#REF!</definedName>
    <definedName name="_MAT10">#REF!</definedName>
    <definedName name="_MAT100">#REF!</definedName>
    <definedName name="_MAT101">#REF!</definedName>
    <definedName name="_MAT102">#REF!</definedName>
    <definedName name="_MAT103">#REF!</definedName>
    <definedName name="_MAT104">#REF!</definedName>
    <definedName name="_MAT105">#REF!</definedName>
    <definedName name="_MAT106">#REF!</definedName>
    <definedName name="_MAT107">#REF!</definedName>
    <definedName name="_MAT108">#REF!</definedName>
    <definedName name="_MAT109">#REF!</definedName>
    <definedName name="_MAT11">#REF!</definedName>
    <definedName name="_MAT110">#REF!</definedName>
    <definedName name="_MAT111">#REF!</definedName>
    <definedName name="_MAT1111">#REF!</definedName>
    <definedName name="_MAT112">#REF!</definedName>
    <definedName name="_MAT113">#REF!</definedName>
    <definedName name="_MAT114">#REF!</definedName>
    <definedName name="_MAT115">#REF!</definedName>
    <definedName name="_MAT116">#REF!</definedName>
    <definedName name="_MAT117">#REF!</definedName>
    <definedName name="_MAT118">#REF!</definedName>
    <definedName name="_MAT119">#REF!</definedName>
    <definedName name="_MAT12">#REF!</definedName>
    <definedName name="_MAT120">#REF!</definedName>
    <definedName name="_MAT121">#REF!</definedName>
    <definedName name="_MAT122">#REF!</definedName>
    <definedName name="_MAT123">#REF!</definedName>
    <definedName name="_MAT124">#REF!</definedName>
    <definedName name="_MAT125">#REF!</definedName>
    <definedName name="_MAT126">#REF!</definedName>
    <definedName name="_MAT127">#REF!</definedName>
    <definedName name="_MAT128">#REF!</definedName>
    <definedName name="_MAT129">#REF!</definedName>
    <definedName name="_MAT13">#REF!</definedName>
    <definedName name="_MAT130">#REF!</definedName>
    <definedName name="_MAT131">#REF!</definedName>
    <definedName name="_MAT132">#REF!</definedName>
    <definedName name="_MAT133">#REF!</definedName>
    <definedName name="_MAT134">#REF!</definedName>
    <definedName name="_MAT135">#REF!</definedName>
    <definedName name="_MAT136">#REF!</definedName>
    <definedName name="_MAT137">#REF!</definedName>
    <definedName name="_MAT138">#REF!</definedName>
    <definedName name="_MAT139">#REF!</definedName>
    <definedName name="_MAT14">#REF!</definedName>
    <definedName name="_MAT140">#REF!</definedName>
    <definedName name="_MAT141">#REF!</definedName>
    <definedName name="_MAT142">#REF!</definedName>
    <definedName name="_MAT143">#REF!</definedName>
    <definedName name="_MAT144">#REF!</definedName>
    <definedName name="_MAT145">#REF!</definedName>
    <definedName name="_MAT146">#REF!</definedName>
    <definedName name="_MAT147">#REF!</definedName>
    <definedName name="_MAT148">#REF!</definedName>
    <definedName name="_MAT149">#REF!</definedName>
    <definedName name="_MAT15">#REF!</definedName>
    <definedName name="_MAT150">#REF!</definedName>
    <definedName name="_MAT151">#REF!</definedName>
    <definedName name="_MAT152">#REF!</definedName>
    <definedName name="_MAT153">#REF!</definedName>
    <definedName name="_MAT154">#REF!</definedName>
    <definedName name="_MAT155">#REF!</definedName>
    <definedName name="_MAT156">#REF!</definedName>
    <definedName name="_MAT157">#REF!</definedName>
    <definedName name="_MAT158">#REF!</definedName>
    <definedName name="_MAT159">#REF!</definedName>
    <definedName name="_MAT16">#REF!</definedName>
    <definedName name="_MAT160">#REF!</definedName>
    <definedName name="_MAT161">#REF!</definedName>
    <definedName name="_MAT162">#REF!</definedName>
    <definedName name="_MAT163">#REF!</definedName>
    <definedName name="_MAT164">#REF!</definedName>
    <definedName name="_MAT165">#REF!</definedName>
    <definedName name="_MAT166">#REF!</definedName>
    <definedName name="_MAT17">#REF!</definedName>
    <definedName name="_MAT170">#REF!</definedName>
    <definedName name="_MAT171">#REF!</definedName>
    <definedName name="_MAT18">#REF!</definedName>
    <definedName name="_MAT19">#REF!</definedName>
    <definedName name="_MAT2">#REF!</definedName>
    <definedName name="_MAT20">#REF!</definedName>
    <definedName name="_MAT21">#REF!</definedName>
    <definedName name="_MAT22">#REF!</definedName>
    <definedName name="_MAT23">#REF!</definedName>
    <definedName name="_MAT24">#REF!</definedName>
    <definedName name="_MAT25">#REF!</definedName>
    <definedName name="_MAT26">#REF!</definedName>
    <definedName name="_MAT27">#REF!</definedName>
    <definedName name="_MAT28">#REF!</definedName>
    <definedName name="_MAT29">#REF!</definedName>
    <definedName name="_MAT3">#REF!</definedName>
    <definedName name="_MAT30">#REF!</definedName>
    <definedName name="_MAT31">#REF!</definedName>
    <definedName name="_MAT32">#REF!</definedName>
    <definedName name="_MAT33">#REF!</definedName>
    <definedName name="_MAT34">#REF!</definedName>
    <definedName name="_MAT35">#REF!</definedName>
    <definedName name="_MAT36">#REF!</definedName>
    <definedName name="_MAT37">#REF!</definedName>
    <definedName name="_MAT38">#REF!</definedName>
    <definedName name="_MAT39">#REF!</definedName>
    <definedName name="_MAT4">#REF!</definedName>
    <definedName name="_MAT40">#REF!</definedName>
    <definedName name="_MAT41">#REF!</definedName>
    <definedName name="_MAT42">#REF!</definedName>
    <definedName name="_MAT43">#REF!</definedName>
    <definedName name="_MAT44">#REF!</definedName>
    <definedName name="_MAT45">#REF!</definedName>
    <definedName name="_MAT46">#REF!</definedName>
    <definedName name="_MAT47">#REF!</definedName>
    <definedName name="_MAT48">#REF!</definedName>
    <definedName name="_MAT49">#REF!</definedName>
    <definedName name="_MAT5">#REF!</definedName>
    <definedName name="_MAT50">#REF!</definedName>
    <definedName name="_MAT51">#REF!</definedName>
    <definedName name="_MAT52">#REF!</definedName>
    <definedName name="_MAT53">#REF!</definedName>
    <definedName name="_MAT54">#REF!</definedName>
    <definedName name="_MAT55">#REF!</definedName>
    <definedName name="_MAT56">#REF!</definedName>
    <definedName name="_MAT57">#REF!</definedName>
    <definedName name="_MAT58">#REF!</definedName>
    <definedName name="_MAT59">#REF!</definedName>
    <definedName name="_MAT6">#REF!</definedName>
    <definedName name="_MAT60">#REF!</definedName>
    <definedName name="_MAT61">#REF!</definedName>
    <definedName name="_MAT62">#REF!</definedName>
    <definedName name="_MAT63">#REF!</definedName>
    <definedName name="_MAT64">#REF!</definedName>
    <definedName name="_MAT65">#REF!</definedName>
    <definedName name="_MAT66">#REF!</definedName>
    <definedName name="_MAT67">#REF!</definedName>
    <definedName name="_MAT68">#REF!</definedName>
    <definedName name="_MAT69">#REF!</definedName>
    <definedName name="_MAT7">#REF!</definedName>
    <definedName name="_MAT70">#REF!</definedName>
    <definedName name="_MAT71">#REF!</definedName>
    <definedName name="_MAT72">#REF!</definedName>
    <definedName name="_MAT73">#REF!</definedName>
    <definedName name="_MAT74">#REF!</definedName>
    <definedName name="_MAT75">#REF!</definedName>
    <definedName name="_MAT76">#REF!</definedName>
    <definedName name="_MAT77">#REF!</definedName>
    <definedName name="_MAT78">#REF!</definedName>
    <definedName name="_MAT79">#REF!</definedName>
    <definedName name="_MAT8">#REF!</definedName>
    <definedName name="_MAT80">#REF!</definedName>
    <definedName name="_MAT81">#REF!</definedName>
    <definedName name="_MAT82">#REF!</definedName>
    <definedName name="_MAT83">#REF!</definedName>
    <definedName name="_MAT832">#REF!</definedName>
    <definedName name="_MAT84">#REF!</definedName>
    <definedName name="_MAT85">#REF!</definedName>
    <definedName name="_MAT86">#REF!</definedName>
    <definedName name="_MAT87">#REF!</definedName>
    <definedName name="_MAT88">#REF!</definedName>
    <definedName name="_MAT89">#REF!</definedName>
    <definedName name="_MAT9">#REF!</definedName>
    <definedName name="_MAT90">#REF!</definedName>
    <definedName name="_MAT91">#REF!</definedName>
    <definedName name="_MAT92">#REF!</definedName>
    <definedName name="_MAT93">#REF!</definedName>
    <definedName name="_MAT94">#REF!</definedName>
    <definedName name="_MAT95">#REF!</definedName>
    <definedName name="_MAT96">#REF!</definedName>
    <definedName name="_MAT97">#REF!</definedName>
    <definedName name="_MAT98">#REF!</definedName>
    <definedName name="_MAT99">#REF!</definedName>
    <definedName name="_MAY88">#REF!</definedName>
    <definedName name="_MD2">#REF!</definedName>
    <definedName name="_MO1">#REF!</definedName>
    <definedName name="_MO10">#REF!</definedName>
    <definedName name="_MO2">#REF!</definedName>
    <definedName name="_MO3">#REF!</definedName>
    <definedName name="_MO4">#REF!</definedName>
    <definedName name="_MO5">#REF!</definedName>
    <definedName name="_MO6">#REF!</definedName>
    <definedName name="_MO7">#REF!</definedName>
    <definedName name="_MO8">#REF!</definedName>
    <definedName name="_MO9">#REF!</definedName>
    <definedName name="_mun2">#REF!</definedName>
    <definedName name="_MV1">#REF!</definedName>
    <definedName name="_MV10">#REF!</definedName>
    <definedName name="_MV11">#REF!</definedName>
    <definedName name="_MV12">#REF!</definedName>
    <definedName name="_MV13">#REF!</definedName>
    <definedName name="_MV14">#REF!</definedName>
    <definedName name="_MV15">#REF!</definedName>
    <definedName name="_MV16">#REF!</definedName>
    <definedName name="_MV17">#REF!</definedName>
    <definedName name="_MV18">#REF!</definedName>
    <definedName name="_MV19">#REF!</definedName>
    <definedName name="_MV2">#REF!</definedName>
    <definedName name="_MV20">#REF!</definedName>
    <definedName name="_MV3">#REF!</definedName>
    <definedName name="_MV4">#REF!</definedName>
    <definedName name="_MV5">#REF!</definedName>
    <definedName name="_MV6">#REF!</definedName>
    <definedName name="_MV7">#REF!</definedName>
    <definedName name="_MV8">#REF!</definedName>
    <definedName name="_MV9">#REF!</definedName>
    <definedName name="_N">#REF!</definedName>
    <definedName name="_num10">#REF!</definedName>
    <definedName name="_num2">#REF!</definedName>
    <definedName name="_num3">#REF!</definedName>
    <definedName name="_num4">#REF!</definedName>
    <definedName name="_num5">#REF!</definedName>
    <definedName name="_num6">#REF!</definedName>
    <definedName name="_num7">#REF!</definedName>
    <definedName name="_num8">#REF!</definedName>
    <definedName name="_num9">#REF!</definedName>
    <definedName name="_Order1" hidden="1">255</definedName>
    <definedName name="_Order2" hidden="1">0</definedName>
    <definedName name="_ORO10">#REF!</definedName>
    <definedName name="_ORO11">#REF!</definedName>
    <definedName name="_ORO12">#REF!</definedName>
    <definedName name="_ORO13">#REF!</definedName>
    <definedName name="_ORO14">#REF!</definedName>
    <definedName name="_ORO15">#REF!</definedName>
    <definedName name="_ORO16">#REF!</definedName>
    <definedName name="_ORO17">#REF!</definedName>
    <definedName name="_ORO18">#REF!</definedName>
    <definedName name="_ORO19">#REF!</definedName>
    <definedName name="_Pa1">#REF!</definedName>
    <definedName name="_Pa2">#REF!</definedName>
    <definedName name="_Pa3">#REF!</definedName>
    <definedName name="_Pa4">#REF!</definedName>
    <definedName name="_PJ50">#REF!</definedName>
    <definedName name="_pj51">#REF!</definedName>
    <definedName name="_PMT5671">#REF!</definedName>
    <definedName name="_PMT5805">#REF!</definedName>
    <definedName name="_PMT5806">#REF!</definedName>
    <definedName name="_PMT5815">#REF!</definedName>
    <definedName name="_PMT5820">#REF!</definedName>
    <definedName name="_POR1">#REF!</definedName>
    <definedName name="_POR2">#REF!</definedName>
    <definedName name="_POR3">#REF!</definedName>
    <definedName name="_POR4">#REF!</definedName>
    <definedName name="_POR5">#REF!</definedName>
    <definedName name="_PZ15">#REF!</definedName>
    <definedName name="_PZ20">#REF!</definedName>
    <definedName name="_PZ30">#REF!</definedName>
    <definedName name="_PZ40">#REF!</definedName>
    <definedName name="_PZ50">#REF!</definedName>
    <definedName name="_r" localSheetId="5">#REF!</definedName>
    <definedName name="_r" localSheetId="4">#REF!</definedName>
    <definedName name="_r" localSheetId="6">#REF!</definedName>
    <definedName name="_r" localSheetId="7">#REF!</definedName>
    <definedName name="_r" localSheetId="8">#REF!</definedName>
    <definedName name="_r" localSheetId="9">#REF!</definedName>
    <definedName name="_r" localSheetId="12">#REF!</definedName>
    <definedName name="_r" localSheetId="10">#REF!</definedName>
    <definedName name="_r" localSheetId="11">#REF!</definedName>
    <definedName name="_r" localSheetId="13">#REF!</definedName>
    <definedName name="_r" localSheetId="14">#REF!</definedName>
    <definedName name="_r" localSheetId="15">#REF!</definedName>
    <definedName name="_r" localSheetId="16">#REF!</definedName>
    <definedName name="_r">#REF!</definedName>
    <definedName name="_rc">#REF!</definedName>
    <definedName name="_RD43">#REF!</definedName>
    <definedName name="_RD63">#REF!</definedName>
    <definedName name="_RD64">#REF!</definedName>
    <definedName name="_RD83">#REF!</definedName>
    <definedName name="_RD84">#REF!</definedName>
    <definedName name="_RD86">#REF!</definedName>
    <definedName name="_ref4">#REF!</definedName>
    <definedName name="_Regression_Out" hidden="1">#REF!</definedName>
    <definedName name="_Regression_X" hidden="1">#REF!</definedName>
    <definedName name="_Regression_Y" hidden="1">#REF!</definedName>
    <definedName name="_SAL1">#REF!</definedName>
    <definedName name="_SBC1">#REF!</definedName>
    <definedName name="_SBC3">#REF!</definedName>
    <definedName name="_SBC5">#REF!</definedName>
    <definedName name="_scenchg1" hidden="1">#REF!</definedName>
    <definedName name="_Sort" hidden="1">#REF!</definedName>
    <definedName name="_SY106">#REF!</definedName>
    <definedName name="_SY126">#REF!</definedName>
    <definedName name="_SY166">#REF!</definedName>
    <definedName name="_SY186">#REF!</definedName>
    <definedName name="_SY206">#REF!</definedName>
    <definedName name="_SY86">#REF!</definedName>
    <definedName name="_TA3">#REF!</definedName>
    <definedName name="_TA4">#REF!</definedName>
    <definedName name="_tab1">#REF!</definedName>
    <definedName name="_tab2">#REF!</definedName>
    <definedName name="_tab3">#REF!</definedName>
    <definedName name="_TAB4">#REF!</definedName>
    <definedName name="_TD02" localSheetId="5">[0]!ERR</definedName>
    <definedName name="_TD02" localSheetId="4">[0]!ERR</definedName>
    <definedName name="_TD02" localSheetId="6">[0]!ERR</definedName>
    <definedName name="_TD02" localSheetId="7">[0]!ERR</definedName>
    <definedName name="_TD02" localSheetId="8">[0]!ERR</definedName>
    <definedName name="_TD02" localSheetId="9">[0]!ERR</definedName>
    <definedName name="_TD02" localSheetId="12">[0]!ERR</definedName>
    <definedName name="_TD02" localSheetId="10">[0]!ERR</definedName>
    <definedName name="_TD02" localSheetId="11">[0]!ERR</definedName>
    <definedName name="_TD02" localSheetId="13">[0]!ERR</definedName>
    <definedName name="_TD02" localSheetId="14">[0]!ERR</definedName>
    <definedName name="_TD02" localSheetId="15">[0]!ERR</definedName>
    <definedName name="_TD02" localSheetId="16">[0]!ERR</definedName>
    <definedName name="_TD02" localSheetId="0">[0]!ERR</definedName>
    <definedName name="_TD02">[0]!ERR</definedName>
    <definedName name="_TD02_1">#NAME?</definedName>
    <definedName name="_TD02_2">#NAME?</definedName>
    <definedName name="_TD02_4">#NAME?</definedName>
    <definedName name="_TD02_6">#NAME?</definedName>
    <definedName name="_TD02_7">#NAME?</definedName>
    <definedName name="_TD02_8">#NAME?</definedName>
    <definedName name="_TE10" localSheetId="0">#REF!</definedName>
    <definedName name="_TE10">#REF!</definedName>
    <definedName name="_TE103" localSheetId="0">#REF!</definedName>
    <definedName name="_TE103">#REF!</definedName>
    <definedName name="_TE104" localSheetId="0">#REF!</definedName>
    <definedName name="_TE104">#REF!</definedName>
    <definedName name="_TE106">#REF!</definedName>
    <definedName name="_TE107">#REF!</definedName>
    <definedName name="_TE108">#REF!</definedName>
    <definedName name="_TE109">#REF!</definedName>
    <definedName name="_TE12">#REF!</definedName>
    <definedName name="_TE1210">#REF!</definedName>
    <definedName name="_TE123">#REF!</definedName>
    <definedName name="_TE124">#REF!</definedName>
    <definedName name="_TE126">#REF!</definedName>
    <definedName name="_TE128">#REF!</definedName>
    <definedName name="_TE3">#REF!</definedName>
    <definedName name="_TE4">#REF!</definedName>
    <definedName name="_TE43">#REF!</definedName>
    <definedName name="_TE6">#REF!</definedName>
    <definedName name="_TE63">#REF!</definedName>
    <definedName name="_TE64">#REF!</definedName>
    <definedName name="_TE8">#REF!</definedName>
    <definedName name="_TE83">#REF!</definedName>
    <definedName name="_TE84">#REF!</definedName>
    <definedName name="_TE86">#REF!</definedName>
    <definedName name="_TEE3">#REF!</definedName>
    <definedName name="_TEE4">#REF!</definedName>
    <definedName name="_TEE6">#REF!</definedName>
    <definedName name="_TP10">#REF!</definedName>
    <definedName name="_TP12">#REF!</definedName>
    <definedName name="_TP3">#REF!</definedName>
    <definedName name="_TP4">#REF!</definedName>
    <definedName name="_TP6">#REF!</definedName>
    <definedName name="_TP8">#REF!</definedName>
    <definedName name="_TS10">#REF!</definedName>
    <definedName name="_TS12">#REF!</definedName>
    <definedName name="_TS16">#REF!</definedName>
    <definedName name="_TS18">#REF!</definedName>
    <definedName name="_TS20">#REF!</definedName>
    <definedName name="_TS24">#REF!</definedName>
    <definedName name="_TS27">#REF!</definedName>
    <definedName name="_TS30">#REF!</definedName>
    <definedName name="_TS33">#REF!</definedName>
    <definedName name="_TS36">#REF!</definedName>
    <definedName name="_TS39">#REF!</definedName>
    <definedName name="_TS42">#REF!</definedName>
    <definedName name="_TS45">#REF!</definedName>
    <definedName name="_TS6">#REF!</definedName>
    <definedName name="_TS8">#REF!</definedName>
    <definedName name="_TUB3">#REF!</definedName>
    <definedName name="_tuberia_250_mm">#REF!</definedName>
    <definedName name="_UG3">#REF!</definedName>
    <definedName name="_UG4">#REF!</definedName>
    <definedName name="_UG6">#REF!</definedName>
    <definedName name="_UG8">#REF!</definedName>
    <definedName name="_URA10">#REF!</definedName>
    <definedName name="_URA12">#REF!</definedName>
    <definedName name="_URA3">#REF!</definedName>
    <definedName name="_URA4">#REF!</definedName>
    <definedName name="_URA6">#REF!</definedName>
    <definedName name="_URA8">#REF!</definedName>
    <definedName name="_URE10">#REF!</definedName>
    <definedName name="_URE12">#REF!</definedName>
    <definedName name="_URE3">#REF!</definedName>
    <definedName name="_URE4">#REF!</definedName>
    <definedName name="_URE6">#REF!</definedName>
    <definedName name="_URE8">#REF!</definedName>
    <definedName name="_us24">#REF!</definedName>
    <definedName name="_US27">#REF!</definedName>
    <definedName name="_US30">#REF!</definedName>
    <definedName name="_US33">#REF!</definedName>
    <definedName name="_US36">#REF!</definedName>
    <definedName name="_US39">#REF!</definedName>
    <definedName name="_US42">#REF!</definedName>
    <definedName name="_US45">#REF!</definedName>
    <definedName name="_VAL3">#REF!</definedName>
    <definedName name="_VCE10">#REF!</definedName>
    <definedName name="_VCE3">#REF!</definedName>
    <definedName name="_VCE4">#REF!</definedName>
    <definedName name="_VCE6">#REF!</definedName>
    <definedName name="_VCE8">#REF!</definedName>
    <definedName name="_Vol1">#REF!</definedName>
    <definedName name="_X">#NAME?</definedName>
    <definedName name="_X_1">#NAME?</definedName>
    <definedName name="_X_10">#N/A</definedName>
    <definedName name="_X_2">#NAME?</definedName>
    <definedName name="_X_3">#N/A</definedName>
    <definedName name="_X_4">#NAME?</definedName>
    <definedName name="_X_5">#NAME?</definedName>
    <definedName name="_X_6">#NAME?</definedName>
    <definedName name="_X_7">#NAME?</definedName>
    <definedName name="_X_8">#NAME?</definedName>
    <definedName name="_X_9">#N/A</definedName>
    <definedName name="_Z">#NAME?</definedName>
    <definedName name="_Z_1">#NAME?</definedName>
    <definedName name="_Z_10">#N/A</definedName>
    <definedName name="_Z_2">#NAME?</definedName>
    <definedName name="_Z_3">#N/A</definedName>
    <definedName name="_Z_4">#NAME?</definedName>
    <definedName name="_Z_5">#NAME?</definedName>
    <definedName name="_Z_6">#NAME?</definedName>
    <definedName name="_Z_7">#NAME?</definedName>
    <definedName name="_Z_8">#NAME?</definedName>
    <definedName name="_Z_9">#N/A</definedName>
    <definedName name="a">#REF!</definedName>
    <definedName name="A.1">#REF!</definedName>
    <definedName name="A.COMB">#REF!</definedName>
    <definedName name="A.COMB1">#REF!</definedName>
    <definedName name="A.CONV1">#REF!</definedName>
    <definedName name="A.CONV2">#REF!</definedName>
    <definedName name="A.CONV4">#REF!</definedName>
    <definedName name="A.IPC1">#REF!</definedName>
    <definedName name="A.SMML">#REF!</definedName>
    <definedName name="a_6">#NAME?</definedName>
    <definedName name="a_7">#NAME?</definedName>
    <definedName name="a_8">#NAME?</definedName>
    <definedName name="A_IMPRESIÓN_IM">#REF!</definedName>
    <definedName name="A_impresión_IM_2">#REF!</definedName>
    <definedName name="A2151334">#REF!</definedName>
    <definedName name="aa">#REF!</definedName>
    <definedName name="AA.CONV1">#REF!</definedName>
    <definedName name="AAA" localSheetId="5">[0]!ERR</definedName>
    <definedName name="AAA" localSheetId="4">[0]!ERR</definedName>
    <definedName name="AAA" localSheetId="6">[0]!ERR</definedName>
    <definedName name="AAA" localSheetId="7">[0]!ERR</definedName>
    <definedName name="AAA" localSheetId="8">[0]!ERR</definedName>
    <definedName name="AAA" localSheetId="9">[0]!ERR</definedName>
    <definedName name="AAA" localSheetId="12">[0]!ERR</definedName>
    <definedName name="AAA" localSheetId="10">[0]!ERR</definedName>
    <definedName name="AAA" localSheetId="11">[0]!ERR</definedName>
    <definedName name="AAA" localSheetId="13">[0]!ERR</definedName>
    <definedName name="AAA" localSheetId="14">[0]!ERR</definedName>
    <definedName name="AAA" localSheetId="15">[0]!ERR</definedName>
    <definedName name="AAA" localSheetId="16">[0]!ERR</definedName>
    <definedName name="AAA" localSheetId="0">[0]!ERR</definedName>
    <definedName name="AAA">[0]!ERR</definedName>
    <definedName name="AAA_1">#NAME?</definedName>
    <definedName name="AAA_10">#N/A</definedName>
    <definedName name="AAA_2">#NAME?</definedName>
    <definedName name="AAA_3">#N/A</definedName>
    <definedName name="AAA_4">#NAME?</definedName>
    <definedName name="AAA_5">#NAME?</definedName>
    <definedName name="AAA_6">#NAME?</definedName>
    <definedName name="AAA_7">#NAME?</definedName>
    <definedName name="AAA_8">#NAME?</definedName>
    <definedName name="AAA_9">#N/A</definedName>
    <definedName name="AAAA" localSheetId="0">#REF!</definedName>
    <definedName name="AAAA">#REF!</definedName>
    <definedName name="AAAAA" localSheetId="0">#REF!</definedName>
    <definedName name="AAAAA">#REF!</definedName>
    <definedName name="AAAAAAAAAA" localSheetId="0">#REF!</definedName>
    <definedName name="AAAAAAAAAA">#REF!</definedName>
    <definedName name="AAAAAAAAAAAAAAAAAAAA">#REF!</definedName>
    <definedName name="AAAZ">#REF!</definedName>
    <definedName name="AAC">#REF!</definedName>
    <definedName name="AADOQUINVEH">#REF!</definedName>
    <definedName name="AANDENES">#REF!</definedName>
    <definedName name="AAQ">#REF!</definedName>
    <definedName name="AAS">#REF!</definedName>
    <definedName name="ab">#REF!</definedName>
    <definedName name="abc">#REF!</definedName>
    <definedName name="ABG">#REF!</definedName>
    <definedName name="ABR">#REF!</definedName>
    <definedName name="absc">#N/A</definedName>
    <definedName name="ac">#REF!</definedName>
    <definedName name="ACALZADA">#REF!</definedName>
    <definedName name="ACCESORIOPVC2">#REF!</definedName>
    <definedName name="ACCESORIOPVC3">#REF!</definedName>
    <definedName name="ACCESORIOPVC4">#REF!</definedName>
    <definedName name="Accesorios_de_1_2">#REF!</definedName>
    <definedName name="Accesorios_de_3_4">#REF!</definedName>
    <definedName name="ACCESORIOS15">#REF!</definedName>
    <definedName name="ACCESORIOSMEDIA">#REF!</definedName>
    <definedName name="AccessDatabase" hidden="1">"C:\C-314\VOLUMENES\volfin4.mdb"</definedName>
    <definedName name="ACERO">#REF!</definedName>
    <definedName name="Acero_A37">#REF!</definedName>
    <definedName name="ACERO_DE_REFUERZO_60000">#REF!</definedName>
    <definedName name="Acero_de_Refuerzo_Figurado_de_60.000_P.S.I.">#REF!</definedName>
    <definedName name="Acero_PDR_60">#REF!</definedName>
    <definedName name="ACEROBASICO">#REF!</definedName>
    <definedName name="ACEROREFUERZO">#REF!</definedName>
    <definedName name="ACEROS">#REF!</definedName>
    <definedName name="Acido_Muriatico">#REF!</definedName>
    <definedName name="ACIDOCILICO">#REF!</definedName>
    <definedName name="Acoflex_1_2">#REF!</definedName>
    <definedName name="Acometida_en_2_3___350_kcmil___1___250_kcmil_AWG__THHN_en_Ø_4">#REF!</definedName>
    <definedName name="Acometida_en_3___1_0___1___2___1___6_T_AWG__THHN_en_1Ø_3">#REF!</definedName>
    <definedName name="Acometida_en_3___250_kcmil___1___2_0___1___2_T_AWG__THHN_en_1Ø_3">#REF!</definedName>
    <definedName name="Acometida_en_3___4_0___1___2_0___1___2_T_AWG__THHN_en_1Ø_3">#REF!</definedName>
    <definedName name="Acometida_en_3___6___1___8___1___8_T_AWG__THHN_en_1Ø_1">#REF!</definedName>
    <definedName name="Acometida_en_3___6_en_1Ø_2">#REF!</definedName>
    <definedName name="Acometida_en_3___8___1___10___1___8_T_AWG__THHN_en_1Ø_1">#REF!</definedName>
    <definedName name="Acometida_en_Conductor_de_Cobre_3___2_0_AWG_XLEP_15_Kv">#REF!</definedName>
    <definedName name="ACOMETIDA12">#REF!</definedName>
    <definedName name="ACOMETIDA3">#REF!</definedName>
    <definedName name="ACOMETIDA4">#REF!</definedName>
    <definedName name="ACOMETIDAAEREA">#REF!</definedName>
    <definedName name="ACR">#REF!</definedName>
    <definedName name="ACT">#REF!</definedName>
    <definedName name="ACTA">#REF!</definedName>
    <definedName name="ACTA1">#REF!</definedName>
    <definedName name="ACTA10">#REF!</definedName>
    <definedName name="ACTA11">#REF!</definedName>
    <definedName name="ACTA2">#REF!</definedName>
    <definedName name="ACTA3">#REF!</definedName>
    <definedName name="ACTF">#REF!</definedName>
    <definedName name="ACTIVIDAD">#REF!</definedName>
    <definedName name="ACTIVIDADES">#REF!</definedName>
    <definedName name="ad">#REF!</definedName>
    <definedName name="aDA">#REF!</definedName>
    <definedName name="ADAPTADORHEMBRA">#REF!</definedName>
    <definedName name="ADAPTADORMACHO">#REF!</definedName>
    <definedName name="ADECC" hidden="1">#REF!</definedName>
    <definedName name="ADFE" localSheetId="5">[0]!ERR</definedName>
    <definedName name="ADFE" localSheetId="4">[0]!ERR</definedName>
    <definedName name="ADFE" localSheetId="6">[0]!ERR</definedName>
    <definedName name="ADFE" localSheetId="7">[0]!ERR</definedName>
    <definedName name="ADFE" localSheetId="8">[0]!ERR</definedName>
    <definedName name="ADFE" localSheetId="9">[0]!ERR</definedName>
    <definedName name="ADFE" localSheetId="12">[0]!ERR</definedName>
    <definedName name="ADFE" localSheetId="10">[0]!ERR</definedName>
    <definedName name="ADFE" localSheetId="11">[0]!ERR</definedName>
    <definedName name="ADFE" localSheetId="13">[0]!ERR</definedName>
    <definedName name="ADFE" localSheetId="14">[0]!ERR</definedName>
    <definedName name="ADFE" localSheetId="15">[0]!ERR</definedName>
    <definedName name="ADFE" localSheetId="16">[0]!ERR</definedName>
    <definedName name="ADFE" localSheetId="0">[0]!ERR</definedName>
    <definedName name="ADFE">[0]!ERR</definedName>
    <definedName name="ADIC" localSheetId="0" hidden="1">#REF!</definedName>
    <definedName name="ADIC" hidden="1">#REF!</definedName>
    <definedName name="ADICONALG" localSheetId="0" hidden="1">#REF!</definedName>
    <definedName name="ADICONALG" hidden="1">#REF!</definedName>
    <definedName name="Adm" localSheetId="0">#REF!</definedName>
    <definedName name="Adm">#REF!</definedName>
    <definedName name="Administracion">#REF!</definedName>
    <definedName name="Administración">#REF!</definedName>
    <definedName name="ADMINISTRADOR">#REF!</definedName>
    <definedName name="Adminitración">#REF!</definedName>
    <definedName name="ado">#REF!</definedName>
    <definedName name="adoq" localSheetId="5">#REF!</definedName>
    <definedName name="adoq" localSheetId="4">#REF!</definedName>
    <definedName name="adoq" localSheetId="6">#REF!</definedName>
    <definedName name="adoq" localSheetId="7">#REF!</definedName>
    <definedName name="adoq" localSheetId="8">#REF!</definedName>
    <definedName name="adoq" localSheetId="9">#REF!</definedName>
    <definedName name="adoq" localSheetId="12">#REF!</definedName>
    <definedName name="adoq" localSheetId="10">#REF!</definedName>
    <definedName name="adoq" localSheetId="11">#REF!</definedName>
    <definedName name="adoq" localSheetId="13">#REF!</definedName>
    <definedName name="adoq" localSheetId="14">#REF!</definedName>
    <definedName name="adoq" localSheetId="15">#REF!</definedName>
    <definedName name="adoq" localSheetId="16">#REF!</definedName>
    <definedName name="adoq">#REF!</definedName>
    <definedName name="ADOQUIN">#REF!</definedName>
    <definedName name="AE">#REF!</definedName>
    <definedName name="AER" localSheetId="5">[0]!ERR</definedName>
    <definedName name="AER" localSheetId="4">[0]!ERR</definedName>
    <definedName name="AER" localSheetId="6">[0]!ERR</definedName>
    <definedName name="AER" localSheetId="7">[0]!ERR</definedName>
    <definedName name="AER" localSheetId="8">[0]!ERR</definedName>
    <definedName name="AER" localSheetId="9">[0]!ERR</definedName>
    <definedName name="AER" localSheetId="12">[0]!ERR</definedName>
    <definedName name="AER" localSheetId="10">[0]!ERR</definedName>
    <definedName name="AER" localSheetId="11">[0]!ERR</definedName>
    <definedName name="AER" localSheetId="13">[0]!ERR</definedName>
    <definedName name="AER" localSheetId="14">[0]!ERR</definedName>
    <definedName name="AER" localSheetId="15">[0]!ERR</definedName>
    <definedName name="AER" localSheetId="16">[0]!ERR</definedName>
    <definedName name="AER" localSheetId="0">[0]!ERR</definedName>
    <definedName name="AER">[0]!ERR</definedName>
    <definedName name="AF" localSheetId="0" hidden="1">{#N/A,#N/A,TRUE,"INGENIERIA";#N/A,#N/A,TRUE,"COMPRAS";#N/A,#N/A,TRUE,"DIRECCION";#N/A,#N/A,TRUE,"RESUMEN"}</definedName>
    <definedName name="AF" hidden="1">{#N/A,#N/A,TRUE,"INGENIERIA";#N/A,#N/A,TRUE,"COMPRAS";#N/A,#N/A,TRUE,"DIRECCION";#N/A,#N/A,TRUE,"RESUMEN"}</definedName>
    <definedName name="Afirmado">#REF!</definedName>
    <definedName name="afraee">#N/A</definedName>
    <definedName name="AFRAEE2">#N/A</definedName>
    <definedName name="AG" localSheetId="0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AG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aga">#REF!</definedName>
    <definedName name="AGG">#REF!</definedName>
    <definedName name="AGO">#REF!</definedName>
    <definedName name="AGU">#REF!</definedName>
    <definedName name="AGUA">#REF!</definedName>
    <definedName name="ah">#REF!</definedName>
    <definedName name="ahe">#REF!</definedName>
    <definedName name="AHER">#REF!</definedName>
    <definedName name="AIU">#REF!</definedName>
    <definedName name="AIU_ADMON">#REF!</definedName>
    <definedName name="AIU_IMP">#REF!</definedName>
    <definedName name="AIU_UTIL">#REF!</definedName>
    <definedName name="aiua" localSheetId="5">[0]!ERR</definedName>
    <definedName name="aiua" localSheetId="4">[0]!ERR</definedName>
    <definedName name="aiua" localSheetId="6">[0]!ERR</definedName>
    <definedName name="aiua" localSheetId="7">[0]!ERR</definedName>
    <definedName name="aiua" localSheetId="8">[0]!ERR</definedName>
    <definedName name="aiua" localSheetId="9">[0]!ERR</definedName>
    <definedName name="aiua" localSheetId="12">[0]!ERR</definedName>
    <definedName name="aiua" localSheetId="10">[0]!ERR</definedName>
    <definedName name="aiua" localSheetId="11">[0]!ERR</definedName>
    <definedName name="aiua" localSheetId="13">[0]!ERR</definedName>
    <definedName name="aiua" localSheetId="14">[0]!ERR</definedName>
    <definedName name="aiua" localSheetId="15">[0]!ERR</definedName>
    <definedName name="aiua" localSheetId="16">[0]!ERR</definedName>
    <definedName name="aiua" localSheetId="0">[0]!ERR</definedName>
    <definedName name="aiua">[0]!ERR</definedName>
    <definedName name="AIUU" localSheetId="5">[0]!ERR</definedName>
    <definedName name="AIUU" localSheetId="4">[0]!ERR</definedName>
    <definedName name="AIUU" localSheetId="6">[0]!ERR</definedName>
    <definedName name="AIUU" localSheetId="7">[0]!ERR</definedName>
    <definedName name="AIUU" localSheetId="8">[0]!ERR</definedName>
    <definedName name="AIUU" localSheetId="9">[0]!ERR</definedName>
    <definedName name="AIUU" localSheetId="12">[0]!ERR</definedName>
    <definedName name="AIUU" localSheetId="10">[0]!ERR</definedName>
    <definedName name="AIUU" localSheetId="11">[0]!ERR</definedName>
    <definedName name="AIUU" localSheetId="13">[0]!ERR</definedName>
    <definedName name="AIUU" localSheetId="14">[0]!ERR</definedName>
    <definedName name="AIUU" localSheetId="15">[0]!ERR</definedName>
    <definedName name="AIUU" localSheetId="16">[0]!ERR</definedName>
    <definedName name="AIUU" localSheetId="0">[0]!ERR</definedName>
    <definedName name="AIUU">[0]!ERR</definedName>
    <definedName name="aj" localSheetId="0">#REF!</definedName>
    <definedName name="aj">#REF!</definedName>
    <definedName name="Ajuste" localSheetId="0">#REF!</definedName>
    <definedName name="Ajuste">#REF!</definedName>
    <definedName name="ALA" localSheetId="0">#REF!</definedName>
    <definedName name="ALA">#REF!</definedName>
    <definedName name="ALAMBRE">#REF!</definedName>
    <definedName name="Alambre_de_Pua">#REF!</definedName>
    <definedName name="Alambre_negro_Cal._18">#REF!</definedName>
    <definedName name="Alambre_Negro_No.18">#REF!</definedName>
    <definedName name="ALAMBRE10">#REF!</definedName>
    <definedName name="ALAMBRE12">#REF!</definedName>
    <definedName name="ALAMBRE14D">#REF!</definedName>
    <definedName name="ALAMBRE15">#REF!</definedName>
    <definedName name="ALAMBRE8">#REF!</definedName>
    <definedName name="ALAMBRETW10">#REF!</definedName>
    <definedName name="ALAMRE12">#REF!</definedName>
    <definedName name="alc" localSheetId="5">#REF!</definedName>
    <definedName name="alc" localSheetId="4">#REF!</definedName>
    <definedName name="alc" localSheetId="6">#REF!</definedName>
    <definedName name="alc" localSheetId="7">#REF!</definedName>
    <definedName name="alc" localSheetId="8">#REF!</definedName>
    <definedName name="alc" localSheetId="9">#REF!</definedName>
    <definedName name="alc" localSheetId="12">#REF!</definedName>
    <definedName name="alc" localSheetId="10">#REF!</definedName>
    <definedName name="alc" localSheetId="11">#REF!</definedName>
    <definedName name="alc" localSheetId="13">#REF!</definedName>
    <definedName name="alc" localSheetId="14">#REF!</definedName>
    <definedName name="alc" localSheetId="15">#REF!</definedName>
    <definedName name="alc" localSheetId="16">#REF!</definedName>
    <definedName name="alc">#REF!</definedName>
    <definedName name="Alcaparro_2.00_m">#REF!</definedName>
    <definedName name="ale">#REF!</definedName>
    <definedName name="ALICIA">#REF!</definedName>
    <definedName name="ALICIA1">#REF!</definedName>
    <definedName name="Almacenista">#REF!</definedName>
    <definedName name="ALUMOL">#REF!</definedName>
    <definedName name="AMARRE">#REF!</definedName>
    <definedName name="AMARRES">#REF!</definedName>
    <definedName name="AMAT">#REF!</definedName>
    <definedName name="Ambi">#REF!</definedName>
    <definedName name="AMBIENTAL">#REF!</definedName>
    <definedName name="AME">#REF!</definedName>
    <definedName name="Aministracion">#REF!</definedName>
    <definedName name="ANA">#REF!</definedName>
    <definedName name="Analisis">#REF!</definedName>
    <definedName name="Andamio_Sección">#REF!</definedName>
    <definedName name="Andamios">#REF!</definedName>
    <definedName name="ANDENES">#REF!</definedName>
    <definedName name="ANE">#REF!</definedName>
    <definedName name="ANGULO">#REF!</definedName>
    <definedName name="Angulo_en_aluminio_1_2__x_1_2__x_1_16">#REF!</definedName>
    <definedName name="Angulo_hierro_2_1_2__x_3_13">#REF!</definedName>
    <definedName name="ANGULO1">#REF!</definedName>
    <definedName name="ANGULO1.5">#REF!</definedName>
    <definedName name="ANGULO114">#REF!</definedName>
    <definedName name="ANGULO15">#REF!</definedName>
    <definedName name="ANGULO2">#REF!</definedName>
    <definedName name="ANGULO2316">#REF!</definedName>
    <definedName name="ANGULOMEDIA316">#REF!</definedName>
    <definedName name="ANGULOMETALICO">#REF!</definedName>
    <definedName name="ANIL">#REF!</definedName>
    <definedName name="anillo">#REF!</definedName>
    <definedName name="ANJEO">#REF!</definedName>
    <definedName name="ANTEPISO">#REF!</definedName>
    <definedName name="ANTI">#REF!</definedName>
    <definedName name="ANTIC">#REF!</definedName>
    <definedName name="ANTICIPO" localSheetId="5">[0]!ERR</definedName>
    <definedName name="ANTICIPO" localSheetId="4">[0]!ERR</definedName>
    <definedName name="ANTICIPO" localSheetId="6">[0]!ERR</definedName>
    <definedName name="ANTICIPO" localSheetId="7">[0]!ERR</definedName>
    <definedName name="ANTICIPO" localSheetId="8">[0]!ERR</definedName>
    <definedName name="ANTICIPO" localSheetId="9">[0]!ERR</definedName>
    <definedName name="ANTICIPO" localSheetId="12">[0]!ERR</definedName>
    <definedName name="ANTICIPO" localSheetId="10">[0]!ERR</definedName>
    <definedName name="ANTICIPO" localSheetId="11">[0]!ERR</definedName>
    <definedName name="ANTICIPO" localSheetId="13">[0]!ERR</definedName>
    <definedName name="ANTICIPO" localSheetId="14">[0]!ERR</definedName>
    <definedName name="ANTICIPO" localSheetId="15">[0]!ERR</definedName>
    <definedName name="ANTICIPO" localSheetId="16">[0]!ERR</definedName>
    <definedName name="ANTICIPO" localSheetId="0">[0]!ERR</definedName>
    <definedName name="ANTICIPO">[0]!ERR</definedName>
    <definedName name="Anticorrosivo_Rojo_Claro" localSheetId="0">#REF!</definedName>
    <definedName name="Anticorrosivo_Rojo_Claro">#REF!</definedName>
    <definedName name="AÑOWUIE" localSheetId="0">#REF!</definedName>
    <definedName name="AÑOWUIE">#REF!</definedName>
    <definedName name="ao" localSheetId="0">#REF!</definedName>
    <definedName name="ao">#REF!</definedName>
    <definedName name="ap">#REF!</definedName>
    <definedName name="Aparatos_Telefonicos_para_extensiones">#REF!</definedName>
    <definedName name="Aparatos_Telefonicos_secretariales">#REF!</definedName>
    <definedName name="AparatoSanitarios" comment="08 Aparatos Sanitarios">#REF!</definedName>
    <definedName name="APER">#REF!</definedName>
    <definedName name="Aplique_Cilindrico_de_Pared_en_Acero_Galvanizado_de_1x26_W._120_V.">#REF!</definedName>
    <definedName name="Aplique_Cilindrico_de_Pared_en_Acero_Galvanizado_de_2x26_W._120_V.">#REF!</definedName>
    <definedName name="Aplique_Cilindrico_de_Techo_en_Acero_Galvanizado_de_2x26_W._120_V.">#REF!</definedName>
    <definedName name="aptos">#REF!</definedName>
    <definedName name="apu">#REF!</definedName>
    <definedName name="APU_1.1.1">#REF!</definedName>
    <definedName name="APU_1.1.2">#REF!</definedName>
    <definedName name="APU_1.1.3">#REF!</definedName>
    <definedName name="APU_1.1.4">#REF!</definedName>
    <definedName name="APU_1.1.5">#REF!</definedName>
    <definedName name="APU_1.2.1">#REF!</definedName>
    <definedName name="APU_1.2.2">#REF!</definedName>
    <definedName name="APU_1.2.3">#REF!</definedName>
    <definedName name="APU_1.3.1">#REF!</definedName>
    <definedName name="APU_1.3.2">#REF!</definedName>
    <definedName name="APU_10.1.1">#REF!</definedName>
    <definedName name="APU_10.1.10">#REF!</definedName>
    <definedName name="APU_10.1.11">#REF!</definedName>
    <definedName name="APU_10.1.13">#REF!</definedName>
    <definedName name="APU_10.1.14">#REF!</definedName>
    <definedName name="APU_10.1.15">#REF!</definedName>
    <definedName name="APU_10.1.16">#REF!</definedName>
    <definedName name="APU_10.1.17">#REF!</definedName>
    <definedName name="APU_10.1.18">#REF!</definedName>
    <definedName name="APU_10.1.19">#REF!</definedName>
    <definedName name="APU_10.1.2">#REF!</definedName>
    <definedName name="APU_10.1.3">#REF!</definedName>
    <definedName name="APU_10.1.4">#REF!</definedName>
    <definedName name="APU_10.1.5">#REF!</definedName>
    <definedName name="APU_10.1.6">#REF!</definedName>
    <definedName name="APU_10.1.7">#REF!</definedName>
    <definedName name="APU_10.1.8">#REF!</definedName>
    <definedName name="APU_10.1.9">#REF!</definedName>
    <definedName name="APU_10.2.1">#REF!</definedName>
    <definedName name="APU_10.2.2">#REF!</definedName>
    <definedName name="APU_11.1.1">#REF!</definedName>
    <definedName name="APU_11.1.2">#REF!</definedName>
    <definedName name="APU_11.1.3">#REF!</definedName>
    <definedName name="APU_11.1.4">#REF!</definedName>
    <definedName name="APU_11.2.1.1">#REF!</definedName>
    <definedName name="APU_11.2.2.1">#REF!</definedName>
    <definedName name="APU_11.2.2.2">#REF!</definedName>
    <definedName name="APU_11.2.3.1">#REF!</definedName>
    <definedName name="APU_11.2.3.2">#REF!</definedName>
    <definedName name="APU_12.1.1">#REF!</definedName>
    <definedName name="APU_12.1.10">#REF!</definedName>
    <definedName name="APU_12.1.11">#REF!</definedName>
    <definedName name="APU_12.1.12">#REF!</definedName>
    <definedName name="APU_12.1.13">#REF!</definedName>
    <definedName name="APU_12.1.14">#REF!</definedName>
    <definedName name="APU_12.1.15">#REF!</definedName>
    <definedName name="APU_12.1.16">#REF!</definedName>
    <definedName name="APU_12.1.17">#REF!</definedName>
    <definedName name="APU_12.1.18">#REF!</definedName>
    <definedName name="APU_12.1.19">#REF!</definedName>
    <definedName name="APU_12.1.2">#REF!</definedName>
    <definedName name="APU_12.1.20">#REF!</definedName>
    <definedName name="APU_12.1.21">#REF!</definedName>
    <definedName name="APU_12.1.22">#REF!</definedName>
    <definedName name="APU_12.1.23">#REF!</definedName>
    <definedName name="APU_12.1.24">#REF!</definedName>
    <definedName name="APU_12.1.25">#REF!</definedName>
    <definedName name="APU_12.1.26">#REF!</definedName>
    <definedName name="APU_12.1.27">#REF!</definedName>
    <definedName name="APU_12.1.28">#REF!</definedName>
    <definedName name="APU_12.1.29">#REF!</definedName>
    <definedName name="APU_12.1.3">#REF!</definedName>
    <definedName name="APU_12.1.30">#REF!</definedName>
    <definedName name="APU_12.1.31">#REF!</definedName>
    <definedName name="APU_12.1.32">#REF!</definedName>
    <definedName name="APU_12.1.33">#REF!</definedName>
    <definedName name="APU_12.1.34">#REF!</definedName>
    <definedName name="APU_12.1.35">#REF!</definedName>
    <definedName name="APU_12.1.36">#REF!</definedName>
    <definedName name="APU_12.1.37">#REF!</definedName>
    <definedName name="APU_12.1.38">#REF!</definedName>
    <definedName name="APU_12.1.39">#REF!</definedName>
    <definedName name="APU_12.1.4">#REF!</definedName>
    <definedName name="APU_12.1.40">#REF!</definedName>
    <definedName name="APU_12.1.41">#REF!</definedName>
    <definedName name="APU_12.1.42">#REF!</definedName>
    <definedName name="APU_12.1.43">#REF!</definedName>
    <definedName name="APU_12.1.44">#REF!</definedName>
    <definedName name="APU_12.1.45">#REF!</definedName>
    <definedName name="APU_12.1.46">#REF!</definedName>
    <definedName name="APU_12.1.47">#REF!</definedName>
    <definedName name="APU_12.1.48">#REF!</definedName>
    <definedName name="APU_12.1.49">#REF!</definedName>
    <definedName name="APU_12.1.5">#REF!</definedName>
    <definedName name="APU_12.1.50">#REF!</definedName>
    <definedName name="APU_12.1.51">#REF!</definedName>
    <definedName name="APU_12.1.52">#REF!</definedName>
    <definedName name="APU_12.1.53">#REF!</definedName>
    <definedName name="APU_12.1.54">#REF!</definedName>
    <definedName name="APU_12.1.55">#REF!</definedName>
    <definedName name="APU_12.1.56">#REF!</definedName>
    <definedName name="APU_12.1.57">#REF!</definedName>
    <definedName name="APU_12.1.58">#REF!</definedName>
    <definedName name="APU_12.1.59">#REF!</definedName>
    <definedName name="APU_12.1.6">#REF!</definedName>
    <definedName name="APU_12.1.60">#REF!</definedName>
    <definedName name="APU_12.1.61">#REF!</definedName>
    <definedName name="APU_12.1.62">#REF!</definedName>
    <definedName name="APU_12.1.63">#REF!</definedName>
    <definedName name="APU_12.1.64">#REF!</definedName>
    <definedName name="APU_12.1.65">#REF!</definedName>
    <definedName name="APU_12.1.66">#REF!</definedName>
    <definedName name="APU_12.1.67">#REF!</definedName>
    <definedName name="APU_12.1.68">#REF!</definedName>
    <definedName name="APU_12.1.69">#REF!</definedName>
    <definedName name="APU_12.1.7">#REF!</definedName>
    <definedName name="APU_12.1.70">#REF!</definedName>
    <definedName name="APU_12.1.71">#REF!</definedName>
    <definedName name="APU_12.1.8">#REF!</definedName>
    <definedName name="APU_12.1.9">#REF!</definedName>
    <definedName name="APU_13.1.1">#REF!</definedName>
    <definedName name="APU_13.1.2">#REF!</definedName>
    <definedName name="APU_13.1.3">#REF!</definedName>
    <definedName name="APU_13.1.4">#REF!</definedName>
    <definedName name="APU_13.1.5">#REF!</definedName>
    <definedName name="APU_13.1.6">#REF!</definedName>
    <definedName name="APU_14.1.1">#REF!</definedName>
    <definedName name="APU_14.1.2">#REF!</definedName>
    <definedName name="APU_14.1.3">#REF!</definedName>
    <definedName name="APU_14.1.4">#REF!</definedName>
    <definedName name="APU_14.1.5">#REF!</definedName>
    <definedName name="APU_15.1.1">#REF!</definedName>
    <definedName name="APU_15.2.1">#REF!</definedName>
    <definedName name="APU_15.2.10">#REF!</definedName>
    <definedName name="APU_15.2.11">#REF!</definedName>
    <definedName name="APU_15.2.12">#REF!</definedName>
    <definedName name="APU_15.2.13">#REF!</definedName>
    <definedName name="APU_15.2.14">#REF!</definedName>
    <definedName name="APU_15.2.15">#REF!</definedName>
    <definedName name="APU_15.2.2">#REF!</definedName>
    <definedName name="APU_15.2.3">#REF!</definedName>
    <definedName name="APU_15.2.4">#REF!</definedName>
    <definedName name="APU_15.2.5">#REF!</definedName>
    <definedName name="APU_15.2.6">#REF!</definedName>
    <definedName name="APU_15.2.7">#REF!</definedName>
    <definedName name="APU_15.2.8">#REF!</definedName>
    <definedName name="APU_15.2.9">#REF!</definedName>
    <definedName name="APU_16.1.1">#REF!</definedName>
    <definedName name="APU_16.1.10">#REF!</definedName>
    <definedName name="APU_16.1.11">#REF!</definedName>
    <definedName name="APU_16.1.12">#REF!</definedName>
    <definedName name="APU_16.1.13">#REF!</definedName>
    <definedName name="APU_16.1.14">#REF!</definedName>
    <definedName name="APU_16.1.15">#REF!</definedName>
    <definedName name="APU_16.1.16">#REF!</definedName>
    <definedName name="APU_16.1.17">#REF!</definedName>
    <definedName name="APU_16.1.18">#REF!</definedName>
    <definedName name="APU_16.1.19">#REF!</definedName>
    <definedName name="APU_16.1.2">#REF!</definedName>
    <definedName name="APU_16.1.3">#REF!</definedName>
    <definedName name="APU_16.1.4">#REF!</definedName>
    <definedName name="APU_16.1.5">#REF!</definedName>
    <definedName name="APU_16.1.6">#REF!</definedName>
    <definedName name="APU_16.1.7">#REF!</definedName>
    <definedName name="APU_16.1.8">#REF!</definedName>
    <definedName name="APU_16.1.9">#REF!</definedName>
    <definedName name="APU_17.1.1">#REF!</definedName>
    <definedName name="APU_17.1.2">#REF!</definedName>
    <definedName name="APU_18.1.1">#REF!</definedName>
    <definedName name="APU_18.2.1">#REF!</definedName>
    <definedName name="APU_18.2.2">#REF!</definedName>
    <definedName name="APU_18.2.3">#REF!</definedName>
    <definedName name="APU_18.2.4">#REF!</definedName>
    <definedName name="APU_18.3.1">#REF!</definedName>
    <definedName name="APU_18.3.2">#REF!</definedName>
    <definedName name="APU_18.4.1">#REF!</definedName>
    <definedName name="APU_18.4.2">#REF!</definedName>
    <definedName name="APU_19.1.1">#REF!</definedName>
    <definedName name="APU_19.1.2">#REF!</definedName>
    <definedName name="APU_19.1.3">#REF!</definedName>
    <definedName name="APU_19.1.4">#REF!</definedName>
    <definedName name="APU_19.1.5">#REF!</definedName>
    <definedName name="APU_19.2.1">#REF!</definedName>
    <definedName name="APU_19.3.1">#REF!</definedName>
    <definedName name="APU_2.1.1">#REF!</definedName>
    <definedName name="APU_2.1.2">#REF!</definedName>
    <definedName name="APU_2.1.3">#REF!</definedName>
    <definedName name="APU_2.1.4">#REF!</definedName>
    <definedName name="APU_2.2.1">#REF!</definedName>
    <definedName name="APU_2.2.2">#REF!</definedName>
    <definedName name="APU_2.2.3">#REF!</definedName>
    <definedName name="APU_2.3.1">#REF!</definedName>
    <definedName name="APU_2.3.2">#REF!</definedName>
    <definedName name="APU_20.1.1">#REF!</definedName>
    <definedName name="APU_20.1.2">#REF!</definedName>
    <definedName name="APU_20.1.3">#REF!</definedName>
    <definedName name="APU_20.1.4">#REF!</definedName>
    <definedName name="APU_20.2.1">#REF!</definedName>
    <definedName name="APU_20.2.2">#REF!</definedName>
    <definedName name="APU_20.2.3">#REF!</definedName>
    <definedName name="APU_20.2.4">#REF!</definedName>
    <definedName name="APU_20.2.5">#REF!</definedName>
    <definedName name="APU_20.2.6">#REF!</definedName>
    <definedName name="APU_21.1.4">#REF!</definedName>
    <definedName name="APU_21.2.1">#REF!</definedName>
    <definedName name="APU_21.2.2">#REF!</definedName>
    <definedName name="APU_21.2.3">#REF!</definedName>
    <definedName name="APU_21.2.4">#REF!</definedName>
    <definedName name="APU_3.1.1">#REF!</definedName>
    <definedName name="APU_3.1.10">#REF!</definedName>
    <definedName name="APU_3.1.11">#REF!</definedName>
    <definedName name="APU_3.1.12">#REF!</definedName>
    <definedName name="APU_3.1.13">#REF!</definedName>
    <definedName name="APU_3.1.2">#REF!</definedName>
    <definedName name="APU_3.1.3">#REF!</definedName>
    <definedName name="APU_3.1.4">#REF!</definedName>
    <definedName name="APU_3.1.5">#REF!</definedName>
    <definedName name="APU_3.1.6">#REF!</definedName>
    <definedName name="APU_3.1.7">#REF!</definedName>
    <definedName name="APU_3.1.8">#REF!</definedName>
    <definedName name="APU_3.1.9">#REF!</definedName>
    <definedName name="APU_3.2.1">#REF!</definedName>
    <definedName name="APU_3.2.10">#REF!</definedName>
    <definedName name="APU_3.2.2">#REF!</definedName>
    <definedName name="APU_3.2.3">#REF!</definedName>
    <definedName name="APU_3.2.4">#REF!</definedName>
    <definedName name="APU_3.2.5">#REF!</definedName>
    <definedName name="APU_3.2.6">#REF!</definedName>
    <definedName name="APU_3.2.7">#REF!</definedName>
    <definedName name="APU_3.2.8">#REF!</definedName>
    <definedName name="APU_3.2.9">#REF!</definedName>
    <definedName name="APU_3.3.1">#REF!</definedName>
    <definedName name="APU_3.3.2">#REF!</definedName>
    <definedName name="APU_3.3.3">#REF!</definedName>
    <definedName name="APU_3.3.4">#REF!</definedName>
    <definedName name="APU_3.4.1.1">#REF!</definedName>
    <definedName name="APU_3.4.1.2">#REF!</definedName>
    <definedName name="APU_3.4.1.3">#REF!</definedName>
    <definedName name="APU_3.4.1.4">#REF!</definedName>
    <definedName name="APU_3.4.2.1">#REF!</definedName>
    <definedName name="APU_3.4.2.2">#REF!</definedName>
    <definedName name="APU_3.4.2.3">#REF!</definedName>
    <definedName name="APU_3.4.2.4">#REF!</definedName>
    <definedName name="APU_3.4.3.1">#REF!</definedName>
    <definedName name="APU_3.4.3.2">#REF!</definedName>
    <definedName name="APU_3.4.4.1">#REF!</definedName>
    <definedName name="APU_3.4.4.2">#REF!</definedName>
    <definedName name="APU_3.4.4.3">#REF!</definedName>
    <definedName name="APU_3.4.5.1">#REF!</definedName>
    <definedName name="APU_4.1.1">#REF!</definedName>
    <definedName name="APU_4.1.2">#REF!</definedName>
    <definedName name="APU_4.1.3">#REF!</definedName>
    <definedName name="APU_4.1.4">#REF!</definedName>
    <definedName name="APU_4.1.5">#REF!</definedName>
    <definedName name="APU_4.1.6">#REF!</definedName>
    <definedName name="APU_4.1.7">#REF!</definedName>
    <definedName name="APU_4.1.8">#REF!</definedName>
    <definedName name="APU_4.5.1">#REF!</definedName>
    <definedName name="APU_4.5.2">#REF!</definedName>
    <definedName name="APU_5.1.1">#REF!</definedName>
    <definedName name="APU_5.1.10">#REF!</definedName>
    <definedName name="APU_5.1.11">#REF!</definedName>
    <definedName name="APU_5.1.12">#REF!</definedName>
    <definedName name="APU_5.1.13">#REF!</definedName>
    <definedName name="APU_5.1.2">#REF!</definedName>
    <definedName name="APU_5.1.3">#REF!</definedName>
    <definedName name="APU_5.1.4">#REF!</definedName>
    <definedName name="APU_5.1.5">#REF!</definedName>
    <definedName name="APU_5.1.6">#REF!</definedName>
    <definedName name="APU_5.1.7">#REF!</definedName>
    <definedName name="APU_5.1.8">#REF!</definedName>
    <definedName name="APU_5.1.9">#REF!</definedName>
    <definedName name="APU_5.3.1">#REF!</definedName>
    <definedName name="APU_6.1.1">#REF!</definedName>
    <definedName name="APU_6.1.10">#REF!</definedName>
    <definedName name="APU_6.1.2">#REF!</definedName>
    <definedName name="APU_6.1.3">#REF!</definedName>
    <definedName name="APU_6.1.4">#REF!</definedName>
    <definedName name="APU_6.1.5">#REF!</definedName>
    <definedName name="APU_6.1.6">#REF!</definedName>
    <definedName name="APU_6.1.7">#REF!</definedName>
    <definedName name="APU_6.1.8">#REF!</definedName>
    <definedName name="APU_6.1.9">#REF!</definedName>
    <definedName name="APU_6_1_11">#REF!</definedName>
    <definedName name="APU_7.1.1">#REF!</definedName>
    <definedName name="APU_7.1.10">#REF!</definedName>
    <definedName name="APU_7.1.2">#REF!</definedName>
    <definedName name="APU_7.1.3">#REF!</definedName>
    <definedName name="APU_7.1.4">#REF!</definedName>
    <definedName name="APU_7.1.5">#REF!</definedName>
    <definedName name="APU_7.1.6">#REF!</definedName>
    <definedName name="APU_7.1.7">#REF!</definedName>
    <definedName name="APU_7.1.8">#REF!</definedName>
    <definedName name="APU_7.1.9">#REF!</definedName>
    <definedName name="APU_7.2.1">#REF!</definedName>
    <definedName name="APU_7.2.2">#REF!</definedName>
    <definedName name="APU_7.3.1">#REF!</definedName>
    <definedName name="APU_7.3.10">#REF!</definedName>
    <definedName name="APU_7.3.11">#REF!</definedName>
    <definedName name="APU_7.3.12">#REF!</definedName>
    <definedName name="APU_7.3.13">#REF!</definedName>
    <definedName name="APU_7.3.14">#REF!</definedName>
    <definedName name="APU_7.3.15">#REF!</definedName>
    <definedName name="APU_7.3.16">#REF!</definedName>
    <definedName name="APU_7.3.2">#REF!</definedName>
    <definedName name="APU_7.3.3">#REF!</definedName>
    <definedName name="APU_7.3.4">#REF!</definedName>
    <definedName name="APU_7.3.5">#REF!</definedName>
    <definedName name="APU_7.3.6">#REF!</definedName>
    <definedName name="APU_7.3.7">#REF!</definedName>
    <definedName name="APU_7.3.8">#REF!</definedName>
    <definedName name="APU_7.3.9">#REF!</definedName>
    <definedName name="APU_7.4.1">#REF!</definedName>
    <definedName name="APU_7.4.2">#REF!</definedName>
    <definedName name="APU_7.5.1">#REF!</definedName>
    <definedName name="APU_7.5.2">#REF!</definedName>
    <definedName name="APU_7.5.3">#REF!</definedName>
    <definedName name="APU_7.5.4">#REF!</definedName>
    <definedName name="APU_7.5.5">#REF!</definedName>
    <definedName name="APU_7.5.6">#REF!</definedName>
    <definedName name="APU_7.5.7">#REF!</definedName>
    <definedName name="APU_7.5.8">#REF!</definedName>
    <definedName name="APU_7.6.1">#REF!</definedName>
    <definedName name="APU_7.6.2">#REF!</definedName>
    <definedName name="APU_7.6.3">#REF!</definedName>
    <definedName name="APU_7.7.1.1">#REF!</definedName>
    <definedName name="APU_7.7.1.2">#REF!</definedName>
    <definedName name="APU_7.7.1.3">#REF!</definedName>
    <definedName name="APU_7.7.1.4">#REF!</definedName>
    <definedName name="APU_7.7.1.5">#REF!</definedName>
    <definedName name="APU_7.7.1.6">#REF!</definedName>
    <definedName name="APU_7.7.1.7">#REF!</definedName>
    <definedName name="APU_7.7.1.8">#REF!</definedName>
    <definedName name="APU_7.7.2.1">#REF!</definedName>
    <definedName name="APU_7.7.2.2">#REF!</definedName>
    <definedName name="APU_7.7.2.3">#REF!</definedName>
    <definedName name="APU_7.7.2.4">#REF!</definedName>
    <definedName name="APU_7.7.3.1">#REF!</definedName>
    <definedName name="APU_7.7.3.2">#REF!</definedName>
    <definedName name="APU_7.7.4.1">#REF!</definedName>
    <definedName name="APU_7.7.4.2">#REF!</definedName>
    <definedName name="APU_7.7.4.3">#REF!</definedName>
    <definedName name="APU_7.7.5.1">#REF!</definedName>
    <definedName name="APU_7.7.5.2">#REF!</definedName>
    <definedName name="APU_7.7.6.1">#REF!</definedName>
    <definedName name="APU_7.7.6.2">#REF!</definedName>
    <definedName name="APU_7.7.6.3">#REF!</definedName>
    <definedName name="APU_7.7.6.4">#REF!</definedName>
    <definedName name="APU_7.7.6.5">#REF!</definedName>
    <definedName name="APU_7.7.6.6">#REF!</definedName>
    <definedName name="APU_7.7.7.1">#REF!</definedName>
    <definedName name="APU_7.7.7.2">#REF!</definedName>
    <definedName name="APU_7.7.8.1.1">#REF!</definedName>
    <definedName name="APU_7.7.8.1.10">#REF!</definedName>
    <definedName name="APU_7.7.8.1.11">#REF!</definedName>
    <definedName name="APU_7.7.8.1.2">#REF!</definedName>
    <definedName name="APU_7.7.8.1.3">#REF!</definedName>
    <definedName name="APU_7.7.8.1.4">#REF!</definedName>
    <definedName name="APU_7.7.8.1.5">#REF!</definedName>
    <definedName name="APU_7.7.8.1.6">#REF!</definedName>
    <definedName name="APU_7.7.8.1.7">#REF!</definedName>
    <definedName name="APU_7.7.8.1.8">#REF!</definedName>
    <definedName name="APU_7.7.8.1.9">#REF!</definedName>
    <definedName name="APU_7.7.8.2.1">#REF!</definedName>
    <definedName name="APU_7.7.8.2.2">#REF!</definedName>
    <definedName name="APU_7.7.8.3.1">#REF!</definedName>
    <definedName name="APU_7.7.8.3.2">#REF!</definedName>
    <definedName name="APU_7.7.8.3.3">#REF!</definedName>
    <definedName name="APU_7.7.8.3.4">#REF!</definedName>
    <definedName name="APU_7.7.8.3.5">#REF!</definedName>
    <definedName name="APU_7.7.8.3.6">#REF!</definedName>
    <definedName name="APU_7.7.8.4.1">#REF!</definedName>
    <definedName name="APU_7.7.8.4.2">#REF!</definedName>
    <definedName name="APU_7.7.8.4.3">#REF!</definedName>
    <definedName name="APU_7.7.8.4.4">#REF!</definedName>
    <definedName name="APU_7.7.8.4.5">#REF!</definedName>
    <definedName name="APU_7.7.8.4.6">#REF!</definedName>
    <definedName name="APU_7.7.8.4.7">#REF!</definedName>
    <definedName name="APU_7.7.8.4.8">#REF!</definedName>
    <definedName name="APU_7.8.1.1">#REF!</definedName>
    <definedName name="APU_7.8.1.2">#REF!</definedName>
    <definedName name="APU_7.8.1.3">#REF!</definedName>
    <definedName name="APU_7.8.1.4">#REF!</definedName>
    <definedName name="APU_7.8.2.1">#REF!</definedName>
    <definedName name="APU_7.8.2.2">#REF!</definedName>
    <definedName name="APU_7.8.2.3">#REF!</definedName>
    <definedName name="APU_7.8.3.1">#REF!</definedName>
    <definedName name="APU_7.8.3.2">#REF!</definedName>
    <definedName name="APU_7.9.1.1">#REF!</definedName>
    <definedName name="APU_7.9.1.2">#REF!</definedName>
    <definedName name="APU_7.9.1.3">#REF!</definedName>
    <definedName name="APU_7.9.1.4">#REF!</definedName>
    <definedName name="APU_7.9.1.5">#REF!</definedName>
    <definedName name="APU_7.9.2.1">#REF!</definedName>
    <definedName name="APU_7.9.2.2">#REF!</definedName>
    <definedName name="APU_7.9.2.3">#REF!</definedName>
    <definedName name="APU_7.9.3.1">#REF!</definedName>
    <definedName name="APU_7.9.3.2">#REF!</definedName>
    <definedName name="APU_7.9.3.3">#REF!</definedName>
    <definedName name="APU_7.9.3.4">#REF!</definedName>
    <definedName name="APU_7.9.4.1">#REF!</definedName>
    <definedName name="APU_7.9.4.2">#REF!</definedName>
    <definedName name="APU_7.9.4.3">#REF!</definedName>
    <definedName name="APU_9.1.1">#REF!</definedName>
    <definedName name="APU_acero.60000">#REF!</definedName>
    <definedName name="APU_Alcaparros">#REF!</definedName>
    <definedName name="APU_Aseo_General">#REF!</definedName>
    <definedName name="APU_Asta_Banderas">#REF!</definedName>
    <definedName name="APU_Cauchos_Sabaneros">#REF!</definedName>
    <definedName name="APU_concreto.2500">#REF!</definedName>
    <definedName name="APU_concreto.3000">#REF!</definedName>
    <definedName name="APU_concreto.4000">#REF!</definedName>
    <definedName name="APU_concreto.imp.3000">#REF!</definedName>
    <definedName name="APU_Duchas_Antivandalicas">#REF!</definedName>
    <definedName name="APU_Gabinete_Incendio">#REF!</definedName>
    <definedName name="APU_Gescobas_Granito_BH">#REF!</definedName>
    <definedName name="APU_Lavamanos_Colgar">#REF!</definedName>
    <definedName name="APU_Limpieza_Fachadas">#REF!</definedName>
    <definedName name="APU_Limpieza_Muros_Interiores">#REF!</definedName>
    <definedName name="APU_Magnolios">#REF!</definedName>
    <definedName name="APU_Mano_de_Oso">#REF!</definedName>
    <definedName name="APU_mortero.1.4_3000">#REF!</definedName>
    <definedName name="APU_mortero_1.3_4000">#REF!</definedName>
    <definedName name="APU_mortero_1.3_imp">#REF!</definedName>
    <definedName name="APU_mortero_1.4_imp">#REF!</definedName>
    <definedName name="APU_mortero1.5_2000">#REF!</definedName>
    <definedName name="APU_Pradizacion">#REF!</definedName>
    <definedName name="APU_Sangegado">#REF!</definedName>
    <definedName name="APU221.1">#REF!</definedName>
    <definedName name="APU221.2">#REF!</definedName>
    <definedName name="apuacero">#REF!</definedName>
    <definedName name="apubloqueliso">#REF!</definedName>
    <definedName name="apucim">#REF!</definedName>
    <definedName name="apucol">#REF!</definedName>
    <definedName name="apulosa">#REF!</definedName>
    <definedName name="apupañete">#REF!</definedName>
    <definedName name="apuperfil">#REF!</definedName>
    <definedName name="apuperfil305">#REF!</definedName>
    <definedName name="apupisopared">#REF!</definedName>
    <definedName name="APUS">#REF!</definedName>
    <definedName name="apuvig">#REF!</definedName>
    <definedName name="aq" localSheetId="5">[0]!ERR</definedName>
    <definedName name="aq" localSheetId="4">[0]!ERR</definedName>
    <definedName name="aq" localSheetId="6">[0]!ERR</definedName>
    <definedName name="aq" localSheetId="7">[0]!ERR</definedName>
    <definedName name="aq" localSheetId="8">[0]!ERR</definedName>
    <definedName name="aq" localSheetId="9">[0]!ERR</definedName>
    <definedName name="aq" localSheetId="12">[0]!ERR</definedName>
    <definedName name="aq" localSheetId="10">[0]!ERR</definedName>
    <definedName name="aq" localSheetId="11">[0]!ERR</definedName>
    <definedName name="aq" localSheetId="13">[0]!ERR</definedName>
    <definedName name="aq" localSheetId="14">[0]!ERR</definedName>
    <definedName name="aq" localSheetId="15">[0]!ERR</definedName>
    <definedName name="aq" localSheetId="16">[0]!ERR</definedName>
    <definedName name="aq" localSheetId="0">[0]!ERR</definedName>
    <definedName name="aq">[0]!ERR</definedName>
    <definedName name="ARA" localSheetId="0">#REF!</definedName>
    <definedName name="ARA">#REF!</definedName>
    <definedName name="ARBOL" localSheetId="0">#REF!</definedName>
    <definedName name="ARBOL">#REF!</definedName>
    <definedName name="Arbol_para_sanitario" localSheetId="0">#REF!</definedName>
    <definedName name="Arbol_para_sanitario">#REF!</definedName>
    <definedName name="ARBUSTO">#REF!</definedName>
    <definedName name="AREA">#REF!</definedName>
    <definedName name="AREA__M2">#REF!</definedName>
    <definedName name="_xlnm.Print_Area" localSheetId="5">'1,2'!$A$1:$O$53</definedName>
    <definedName name="_xlnm.Print_Area" localSheetId="4">'1.1'!$A$1:$O$53</definedName>
    <definedName name="_xlnm.Print_Area" localSheetId="6">'1.3'!$A$1:$O$53</definedName>
    <definedName name="_xlnm.Print_Area" localSheetId="7">'1.4'!$A$1:$O$53</definedName>
    <definedName name="_xlnm.Print_Area" localSheetId="8">'1.5'!$A$1:$O$53</definedName>
    <definedName name="_xlnm.Print_Area" localSheetId="9">'1.6'!$A$1:$O$53</definedName>
    <definedName name="_xlnm.Print_Area" localSheetId="12">'2,3'!$A$1:$O$53</definedName>
    <definedName name="_xlnm.Print_Area" localSheetId="10">'2.1'!$A$1:$O$53</definedName>
    <definedName name="_xlnm.Print_Area" localSheetId="11">'2.2'!$A$1:$O$53</definedName>
    <definedName name="_xlnm.Print_Area" localSheetId="13">'3,1'!$A$1:$O$53</definedName>
    <definedName name="_xlnm.Print_Area" localSheetId="14">'4.1'!$A$1:$O$53</definedName>
    <definedName name="_xlnm.Print_Area" localSheetId="15">'4.2'!$A$1:$O$53</definedName>
    <definedName name="_xlnm.Print_Area" localSheetId="16">'4.3'!$A$1:$O$53</definedName>
    <definedName name="_xlnm.Print_Area" localSheetId="1">'APUs Futbol5'!$B$2:$H$619</definedName>
    <definedName name="_xlnm.Print_Area" localSheetId="0">'APUs Multiple'!$B$101:$H$145</definedName>
    <definedName name="_xlnm.Print_Area" localSheetId="3">'CUADRO PPAL'!$B$3:$G$61</definedName>
    <definedName name="Area_de_impresion1" localSheetId="0">#REF!,#REF!</definedName>
    <definedName name="Area_de_impresion1">#REF!,#REF!</definedName>
    <definedName name="AREAN" localSheetId="0">#REF!</definedName>
    <definedName name="AREAN">#REF!</definedName>
    <definedName name="arena" localSheetId="0">#REF!</definedName>
    <definedName name="arena">#REF!</definedName>
    <definedName name="Arena_de_Peña" localSheetId="0">#REF!</definedName>
    <definedName name="Arena_de_Peña">#REF!</definedName>
    <definedName name="Arena_de_Rio">#REF!</definedName>
    <definedName name="Arena_lavada_de_Peña">#REF!</definedName>
    <definedName name="Arena_semilavada">#REF!</definedName>
    <definedName name="ARENAARCILLA">#REF!</definedName>
    <definedName name="ARENAARCILLOSA">#REF!</definedName>
    <definedName name="ARENILLA">#REF!</definedName>
    <definedName name="ARMANDO">#REF!</definedName>
    <definedName name="armuve" localSheetId="5">[0]!ERR</definedName>
    <definedName name="armuve" localSheetId="4">[0]!ERR</definedName>
    <definedName name="armuve" localSheetId="6">[0]!ERR</definedName>
    <definedName name="armuve" localSheetId="7">[0]!ERR</definedName>
    <definedName name="armuve" localSheetId="8">[0]!ERR</definedName>
    <definedName name="armuve" localSheetId="9">[0]!ERR</definedName>
    <definedName name="armuve" localSheetId="12">[0]!ERR</definedName>
    <definedName name="armuve" localSheetId="10">[0]!ERR</definedName>
    <definedName name="armuve" localSheetId="11">[0]!ERR</definedName>
    <definedName name="armuve" localSheetId="13">[0]!ERR</definedName>
    <definedName name="armuve" localSheetId="14">[0]!ERR</definedName>
    <definedName name="armuve" localSheetId="15">[0]!ERR</definedName>
    <definedName name="armuve" localSheetId="16">[0]!ERR</definedName>
    <definedName name="armuve" localSheetId="0">[0]!ERR</definedName>
    <definedName name="armuve">[0]!ERR</definedName>
    <definedName name="AS" localSheetId="0">#REF!</definedName>
    <definedName name="AS">#REF!</definedName>
    <definedName name="AS_1">#NAME?</definedName>
    <definedName name="AS_2">#NAME?</definedName>
    <definedName name="AS_4">#NAME?</definedName>
    <definedName name="AS_6">#NAME?</definedName>
    <definedName name="AS_7">#NAME?</definedName>
    <definedName name="AS_8">#NAME?</definedName>
    <definedName name="asadassd">#N/A</definedName>
    <definedName name="ASB" localSheetId="0">#REF!</definedName>
    <definedName name="ASB">#REF!</definedName>
    <definedName name="ASD" localSheetId="0">#REF!</definedName>
    <definedName name="ASD">#REF!</definedName>
    <definedName name="asdasd" localSheetId="0">#REF!</definedName>
    <definedName name="asdasd">#REF!</definedName>
    <definedName name="ASDDA" localSheetId="0">#REF!,#REF!</definedName>
    <definedName name="ASDDA">#REF!,#REF!</definedName>
    <definedName name="ASDFGHJKLÑ" localSheetId="5">[0]!ERR</definedName>
    <definedName name="ASDFGHJKLÑ" localSheetId="4">[0]!ERR</definedName>
    <definedName name="ASDFGHJKLÑ" localSheetId="6">[0]!ERR</definedName>
    <definedName name="ASDFGHJKLÑ" localSheetId="7">[0]!ERR</definedName>
    <definedName name="ASDFGHJKLÑ" localSheetId="8">[0]!ERR</definedName>
    <definedName name="ASDFGHJKLÑ" localSheetId="9">[0]!ERR</definedName>
    <definedName name="ASDFGHJKLÑ" localSheetId="12">[0]!ERR</definedName>
    <definedName name="ASDFGHJKLÑ" localSheetId="10">[0]!ERR</definedName>
    <definedName name="ASDFGHJKLÑ" localSheetId="11">[0]!ERR</definedName>
    <definedName name="ASDFGHJKLÑ" localSheetId="13">[0]!ERR</definedName>
    <definedName name="ASDFGHJKLÑ" localSheetId="14">[0]!ERR</definedName>
    <definedName name="ASDFGHJKLÑ" localSheetId="15">[0]!ERR</definedName>
    <definedName name="ASDFGHJKLÑ" localSheetId="16">[0]!ERR</definedName>
    <definedName name="ASDFGHJKLÑ" localSheetId="0">[0]!ERR</definedName>
    <definedName name="ASDFGHJKLÑ">[0]!ERR</definedName>
    <definedName name="Aseo_general" localSheetId="0">#REF!</definedName>
    <definedName name="Aseo_general">#REF!</definedName>
    <definedName name="Aseo_General___3_HS__Sal__Mínimo" localSheetId="0">#REF!</definedName>
    <definedName name="Aseo_General___3_HS__Sal__Mínimo">#REF!</definedName>
    <definedName name="ASFALTO" localSheetId="0">#REF!</definedName>
    <definedName name="ASFALTO">#REF!</definedName>
    <definedName name="ASFALTOSOLIDO">#REF!</definedName>
    <definedName name="asot">#REF!</definedName>
    <definedName name="Asta_Para_Banderas">#REF!</definedName>
    <definedName name="ATenerEnCuenta">#REF!</definedName>
    <definedName name="ATRAQUE">#REF!</definedName>
    <definedName name="ATRS">#REF!</definedName>
    <definedName name="ATU">#REF!</definedName>
    <definedName name="au">#REF!</definedName>
    <definedName name="AUI">#REF!</definedName>
    <definedName name="AUIS">#REF!</definedName>
    <definedName name="aur">#REF!</definedName>
    <definedName name="auto1">#REF!</definedName>
    <definedName name="auto2">#REF!</definedName>
    <definedName name="AUTOPISTA">#REF!</definedName>
    <definedName name="Auxiliar_de_Contabilidad">#REF!</definedName>
    <definedName name="av">#REF!</definedName>
    <definedName name="ax">#REF!</definedName>
    <definedName name="AYC">#REF!</definedName>
    <definedName name="AYE">#REF!</definedName>
    <definedName name="AYI">#REF!</definedName>
    <definedName name="AYS">#REF!</definedName>
    <definedName name="AYT">#REF!</definedName>
    <definedName name="AYU.ELECT.">#REF!</definedName>
    <definedName name="AYU.FONTAN">#REF!</definedName>
    <definedName name="AYUDANTE">#REF!</definedName>
    <definedName name="Ayudante_Acabados_albañilería">#REF!</definedName>
    <definedName name="Ayudante_Albaílería_General">#REF!</definedName>
    <definedName name="Ayudante_Carpintería">#REF!</definedName>
    <definedName name="Ayudante_Electrico">#REF!</definedName>
    <definedName name="Ayudante_Instalaciones_sanitarias">#REF!</definedName>
    <definedName name="Ayudante_Taller">#REF!</definedName>
    <definedName name="Ayudante_Topografo">#REF!</definedName>
    <definedName name="ayudanteelec">#REF!</definedName>
    <definedName name="Azulejo_Corona_11X11">#REF!</definedName>
    <definedName name="AZX">#REF!</definedName>
    <definedName name="AZXC">#REF!</definedName>
    <definedName name="B">#REF!</definedName>
    <definedName name="b_IMPRESION_IM">#REF!</definedName>
    <definedName name="B_impresión_IM">#REF!</definedName>
    <definedName name="Balas_Fluorescentes_en_Acero_Galvanizado_de_1x13_W__120_V.">#REF!</definedName>
    <definedName name="Balas_Fluorescentes_en_Acero_Galvanizado_de_1x42_W__120_V.">#REF!</definedName>
    <definedName name="Balas_Fluorescentes_en_Acero_Galvanizado_de_2x26_W__120_V.">#REF!</definedName>
    <definedName name="Balde_Plastico_Negro">#REF!</definedName>
    <definedName name="BALDOCINGRESS">#REF!</definedName>
    <definedName name="Baldosa_Alfa_L1_30x30">#REF!</definedName>
    <definedName name="Baldosin_Cemento">#REF!</definedName>
    <definedName name="Baldosin_corrugado_Corona">#REF!</definedName>
    <definedName name="BANCASCONCRETO">#REF!</definedName>
    <definedName name="BANCO">#REF!</definedName>
    <definedName name="Banco_de_Ductos_de_PVC_en_1_Ø">#REF!</definedName>
    <definedName name="Banco_de_Ductos_de_PVC_en_2_Ø">#REF!</definedName>
    <definedName name="Bandeja_de_Fibra_Optica_de_12_Puertos">#REF!</definedName>
    <definedName name="Barniz_vitriflex">#REF!</definedName>
    <definedName name="Barra_de_Seguridad_AI_Ref._5724">#REF!</definedName>
    <definedName name="Barra_de_Seguridad_AI_Ref._5770">#REF!</definedName>
    <definedName name="BARRIO">#REF!</definedName>
    <definedName name="BASE">#REF!</definedName>
    <definedName name="Base_en_recebo_B___200">#REF!</definedName>
    <definedName name="Base_granular">#REF!</definedName>
    <definedName name="BASE2">#REF!</definedName>
    <definedName name="BaseDatos">#REF!</definedName>
    <definedName name="BASEDEDATOS1">#REF!</definedName>
    <definedName name="Basededatos2">#REF!</definedName>
    <definedName name="BASEGRANULAR">#REF!</definedName>
    <definedName name="BASICO">#REF!</definedName>
    <definedName name="BASICOS">#REF!</definedName>
    <definedName name="Bateas">#REF!</definedName>
    <definedName name="bb" localSheetId="0" hidden="1">{#N/A,#N/A,TRUE,"INGENIERIA";#N/A,#N/A,TRUE,"COMPRAS";#N/A,#N/A,TRUE,"DIRECCION";#N/A,#N/A,TRUE,"RESUMEN"}</definedName>
    <definedName name="bb" hidden="1">{#N/A,#N/A,TRUE,"INGENIERIA";#N/A,#N/A,TRUE,"COMPRAS";#N/A,#N/A,TRUE,"DIRECCION";#N/A,#N/A,TRUE,"RESUMEN"}</definedName>
    <definedName name="BB_1">#NAME?</definedName>
    <definedName name="BB_2">#NAME?</definedName>
    <definedName name="BB_4">#NAME?</definedName>
    <definedName name="BB_6">#NAME?</definedName>
    <definedName name="BB_7">#NAME?</definedName>
    <definedName name="BB_8">#NAME?</definedName>
    <definedName name="BBA">#REF!</definedName>
    <definedName name="bdfgdgd" hidden="1">#REF!</definedName>
    <definedName name="Bebederos_para_parque">#REF!</definedName>
    <definedName name="Beg_Bal">#REF!</definedName>
    <definedName name="beneficios">#REF!</definedName>
    <definedName name="BENTONITA">#REF!</definedName>
    <definedName name="bgh">#REF!</definedName>
    <definedName name="BHT">#REF!</definedName>
    <definedName name="Bicicletero">#REF!</definedName>
    <definedName name="bimestre">#REF!</definedName>
    <definedName name="Bisagra_aluminio_Extruído_3">#REF!</definedName>
    <definedName name="Bisagra_común_de_3">#REF!</definedName>
    <definedName name="bl">#REF!</definedName>
    <definedName name="BLOQUE">#REF!</definedName>
    <definedName name="BLOQUE_DE_ARCILLA_H5">#REF!</definedName>
    <definedName name="Bloque_No._4">#REF!</definedName>
    <definedName name="Bloque_No._5">#REF!</definedName>
    <definedName name="BLOQUECEMENTO">#REF!</definedName>
    <definedName name="bn">#REF!</definedName>
    <definedName name="bnm">#REF!</definedName>
    <definedName name="BO">#REF!</definedName>
    <definedName name="Bombas_de_Incendio">#REF!</definedName>
    <definedName name="Bombas_de_Suministro_Pre_Ensambladas">#REF!</definedName>
    <definedName name="Bombas_sum_seg_espec">#REF!</definedName>
    <definedName name="Bombas_Sumergibles">#REF!</definedName>
    <definedName name="Bombas_Sumergibles_Según_Especificacion">#REF!</definedName>
    <definedName name="BOQUILLA12">#REF!</definedName>
    <definedName name="BOQUILLA34">#REF!</definedName>
    <definedName name="BORDE1">#N/A</definedName>
    <definedName name="Bordillo_en_concreto_e__15.H_0_40_para_jardineras_y_otros">#REF!</definedName>
    <definedName name="Bordillo_Jardineras_en_circulaciones_y_patio__en_concreto_e__15._Anden">#REF!</definedName>
    <definedName name="Bordillo_prefabricados_tipo_A___70">#REF!</definedName>
    <definedName name="BOX" localSheetId="5">[0]!ERR</definedName>
    <definedName name="BOX" localSheetId="4">[0]!ERR</definedName>
    <definedName name="BOX" localSheetId="6">[0]!ERR</definedName>
    <definedName name="BOX" localSheetId="7">[0]!ERR</definedName>
    <definedName name="BOX" localSheetId="8">[0]!ERR</definedName>
    <definedName name="BOX" localSheetId="9">[0]!ERR</definedName>
    <definedName name="BOX" localSheetId="12">[0]!ERR</definedName>
    <definedName name="BOX" localSheetId="10">[0]!ERR</definedName>
    <definedName name="BOX" localSheetId="11">[0]!ERR</definedName>
    <definedName name="BOX" localSheetId="13">[0]!ERR</definedName>
    <definedName name="BOX" localSheetId="14">[0]!ERR</definedName>
    <definedName name="BOX" localSheetId="15">[0]!ERR</definedName>
    <definedName name="BOX" localSheetId="16">[0]!ERR</definedName>
    <definedName name="BOX" localSheetId="0">[0]!ERR</definedName>
    <definedName name="BOX">[0]!ERR</definedName>
    <definedName name="Brazo_Hidráulico_Dorma__4" localSheetId="0">#REF!</definedName>
    <definedName name="Brazo_Hidráulico_Dorma__4">#REF!</definedName>
    <definedName name="Breaker_Tipo_Enchufable_de_1x20A_10KA" localSheetId="0">#REF!</definedName>
    <definedName name="Breaker_Tipo_Enchufable_de_1x20A_10KA">#REF!</definedName>
    <definedName name="Breaker_Tipo_Enchufable_de_3x20A_10KA" localSheetId="0">#REF!</definedName>
    <definedName name="Breaker_Tipo_Enchufable_de_3x20A_10KA">#REF!</definedName>
    <definedName name="Breaker_Tipo_Enchufable_de_3x30A_10KA">#REF!</definedName>
    <definedName name="Breaker_Tipo_Enchufable_de_3x80A_25KA">#REF!</definedName>
    <definedName name="BREAKER150">#REF!</definedName>
    <definedName name="BREAKER20">#REF!</definedName>
    <definedName name="Brida_Roscada_Acero_X_150_PSI_2">#REF!</definedName>
    <definedName name="Brida_Roscada_Acero_X_150_PSI_3">#REF!</definedName>
    <definedName name="Brocha_de_cerda_4">#REF!</definedName>
    <definedName name="BROCHAS">#REF!</definedName>
    <definedName name="Bui">#REF!</definedName>
    <definedName name="BuiltIn_Print_Area">#REF!</definedName>
    <definedName name="BuiltIn_Print_Area___0">#REF!</definedName>
    <definedName name="BuiltIn_Print_Area___0___0">#REF!</definedName>
    <definedName name="BuiltIn_Print_Titles">#REF!</definedName>
    <definedName name="BULLDOZER">#REF!</definedName>
    <definedName name="Buscar">#REF!</definedName>
    <definedName name="Buscar___0">#REF!</definedName>
    <definedName name="Buscar___1">#REF!</definedName>
    <definedName name="Buscar___2">#REF!</definedName>
    <definedName name="Buscar___25">#REF!</definedName>
    <definedName name="Buscar___26">#REF!</definedName>
    <definedName name="Buscar___3">#REF!</definedName>
    <definedName name="Buscar___37">#REF!</definedName>
    <definedName name="Buscar___38">#REF!</definedName>
    <definedName name="Buscar___39">#REF!</definedName>
    <definedName name="Buscar___40">#REF!</definedName>
    <definedName name="Buscar___41">#REF!</definedName>
    <definedName name="Buscar___42">#REF!</definedName>
    <definedName name="Buscar___43">#REF!</definedName>
    <definedName name="Buscar___44">#REF!</definedName>
    <definedName name="Buscar___90">#REF!</definedName>
    <definedName name="BuscHSeguim">#REF!</definedName>
    <definedName name="BuscHSeguim2">#REF!</definedName>
    <definedName name="bw">#REF!</definedName>
    <definedName name="C.1045">#REF!</definedName>
    <definedName name="C.1090">#REF!</definedName>
    <definedName name="C.1245">#REF!</definedName>
    <definedName name="C.1290">#REF!</definedName>
    <definedName name="C.2500">#REF!</definedName>
    <definedName name="C.3000">#REF!</definedName>
    <definedName name="C.345">#REF!</definedName>
    <definedName name="C.390">#REF!</definedName>
    <definedName name="C.391">#REF!</definedName>
    <definedName name="C.445">#REF!</definedName>
    <definedName name="C.490">#REF!</definedName>
    <definedName name="C.645">#REF!</definedName>
    <definedName name="C.690">#REF!</definedName>
    <definedName name="C.845">#REF!</definedName>
    <definedName name="C.890">#REF!</definedName>
    <definedName name="C.A">#REF!</definedName>
    <definedName name="C_">#REF!</definedName>
    <definedName name="C_Apus" comment="Codigo Apus">#REF!</definedName>
    <definedName name="c1.1.1.4">#REF!</definedName>
    <definedName name="C2.500">#REF!</definedName>
    <definedName name="C3.000">#REF!</definedName>
    <definedName name="C4.000">#REF!</definedName>
    <definedName name="CA">#REF!</definedName>
    <definedName name="CABALLETE">#REF!</definedName>
    <definedName name="CABALLETEETERNIT">#REF!</definedName>
    <definedName name="Cable_Aluminio_Aislado_P.V.C._1_0_AWG">#REF!</definedName>
    <definedName name="Cable_Aluminio_Aislado_P.V.C._2_0_AWG">#REF!</definedName>
    <definedName name="Cable_Telefonico_de_20_Pares">#REF!</definedName>
    <definedName name="Cable_teléfonos_2_Pares">#REF!</definedName>
    <definedName name="Cable_UTP_4_Pares_Cat._5E">#REF!</definedName>
    <definedName name="CABLECU4">#REF!</definedName>
    <definedName name="CABLETHW10">#REF!</definedName>
    <definedName name="CABLETHW20">#REF!</definedName>
    <definedName name="CADENERO">#REF!</definedName>
    <definedName name="cadenero1">#REF!</definedName>
    <definedName name="cadenero2">#REF!</definedName>
    <definedName name="CAJA">#REF!</definedName>
    <definedName name="Caja_de_Paso_en_Mamposteria_de_40x40_cm.">#REF!</definedName>
    <definedName name="Caja_de_Paso_Metalicas_de_10x10_cm.">#REF!</definedName>
    <definedName name="Caja_de_Paso_Metalicas_de_20x20_cm.">#REF!</definedName>
    <definedName name="Caja_Galvanizada_5800">#REF!</definedName>
    <definedName name="Caja_para_Taco_100_a_4_circuitos">#REF!</definedName>
    <definedName name="CAJA4CIR">#REF!</definedName>
    <definedName name="CAJA5400">#REF!</definedName>
    <definedName name="CAJACONTADOR">#REF!</definedName>
    <definedName name="CAJAI1">#REF!</definedName>
    <definedName name="CAJAINP6060">#REF!</definedName>
    <definedName name="cajainspeccion">#REF!</definedName>
    <definedName name="cajainspeccion6060">#REF!</definedName>
    <definedName name="cajainspeccion8080">#REF!</definedName>
    <definedName name="CAJAMET">#REF!</definedName>
    <definedName name="CAJAMET5400">#REF!</definedName>
    <definedName name="Cajas_de_Inspeccion__N._CODENSA__AP_280">#REF!</definedName>
    <definedName name="Cajas_de_Inspeccion__N._CODENSA__CS_274">#REF!</definedName>
    <definedName name="Cajas_de_Inspeccion_Según_N._CODENSA_C8_276">#REF!</definedName>
    <definedName name="CAJAVAL">#REF!</definedName>
    <definedName name="Cajillas_Medidores_1_1_2">#REF!</definedName>
    <definedName name="Cal">#REF!</definedName>
    <definedName name="calado">#REF!</definedName>
    <definedName name="Calado_Ceramico_20x20">#REF!</definedName>
    <definedName name="Calentadores_de_Paso">#REF!</definedName>
    <definedName name="Calidad">#REF!</definedName>
    <definedName name="CAMAARENA">#REF!</definedName>
    <definedName name="Campamento">#REF!</definedName>
    <definedName name="Campana_Extractora">#REF!</definedName>
    <definedName name="Campana_extractora_más_ductería.">#REF!</definedName>
    <definedName name="CANALCONCRETO">#REF!</definedName>
    <definedName name="Canaleta_Metalica_con_Division_de_15x4_cm.">#REF!</definedName>
    <definedName name="Canalizacion_Subterranea_4_PVC_4__Según_N._CODENSA">#REF!</definedName>
    <definedName name="CANALIZACIONSUBTERRANEA">#REF!</definedName>
    <definedName name="Canastilla_Lavaplatos_Ref._93500_000_000">#REF!</definedName>
    <definedName name="Canchas_múltiples.">#REF!</definedName>
    <definedName name="Canecas_de_55_Gal.">#REF!</definedName>
    <definedName name="CANT">#REF!</definedName>
    <definedName name="CANT1.1">#REF!</definedName>
    <definedName name="CANT1.2">#REF!</definedName>
    <definedName name="CANT1.3">#REF!</definedName>
    <definedName name="CANT1.5">#REF!</definedName>
    <definedName name="CANT1.6">#REF!</definedName>
    <definedName name="CANT1.7">#REF!</definedName>
    <definedName name="CANT1.9">#REF!</definedName>
    <definedName name="CANT2.11">#REF!</definedName>
    <definedName name="CANT2.12">#REF!</definedName>
    <definedName name="CANT2.2">#REF!</definedName>
    <definedName name="CANT2.3">#REF!</definedName>
    <definedName name="CANT2.4">#REF!</definedName>
    <definedName name="CANT8.1">#REF!</definedName>
    <definedName name="CANT8.2">#REF!</definedName>
    <definedName name="CANT8.3">#REF!</definedName>
    <definedName name="CANT8.4">#REF!</definedName>
    <definedName name="CANT8.5">#REF!</definedName>
    <definedName name="CANT8.6">#REF!</definedName>
    <definedName name="CANT8.7">#REF!</definedName>
    <definedName name="CANTDS" localSheetId="0">#REF!,#REF!,#REF!,#REF!</definedName>
    <definedName name="CANTDS">#REF!,#REF!,#REF!,#REF!</definedName>
    <definedName name="CantObraDefinitiva" localSheetId="0" hidden="1">{"SUMINISTRO E INSTALACIÓN CANALETAS L=7.50"}</definedName>
    <definedName name="CantObraDefinitiva" hidden="1">{"SUMINISTRO E INSTALACIÓN CANALETAS L=7.50"}</definedName>
    <definedName name="Caolin">#REF!</definedName>
    <definedName name="CAP">#REF!</definedName>
    <definedName name="CAPATAZ">#REF!</definedName>
    <definedName name="CAPITULO1">#REF!</definedName>
    <definedName name="CAPITULO10">#REF!</definedName>
    <definedName name="CAPITULO11">#REF!</definedName>
    <definedName name="CAPITULO12">#REF!</definedName>
    <definedName name="CAPITULO13">#REF!</definedName>
    <definedName name="CAPITULO14">#REF!</definedName>
    <definedName name="CAPITULO15">#REF!</definedName>
    <definedName name="CAPITULO16">#REF!</definedName>
    <definedName name="CAPITULO17">#REF!</definedName>
    <definedName name="CAPITULO18">#REF!</definedName>
    <definedName name="CAPITULO19">#REF!</definedName>
    <definedName name="CAPITULO2">#REF!</definedName>
    <definedName name="CAPITULO20">#REF!</definedName>
    <definedName name="CAPITULO21">#REF!</definedName>
    <definedName name="CAPITULO3">#REF!</definedName>
    <definedName name="CAPITULO4">#REF!</definedName>
    <definedName name="CAPITULO5">#REF!</definedName>
    <definedName name="CAPITULO6">#REF!</definedName>
    <definedName name="CAPITULO7">#REF!</definedName>
    <definedName name="CAPITULO8">#REF!</definedName>
    <definedName name="CAPITULO9">#REF!</definedName>
    <definedName name="CAPITULOS">#REF!</definedName>
    <definedName name="CARGADOR">#REF!</definedName>
    <definedName name="Cargador_frontal">#REF!</definedName>
    <definedName name="cargos">#REF!</definedName>
    <definedName name="CARLOS">#REF!</definedName>
    <definedName name="CarpinteriaMetalica" comment="10_CarpinteriaMetalica">#REF!</definedName>
    <definedName name="CARROTANQUE">#REF!</definedName>
    <definedName name="carrotanque_irrigador">#REF!</definedName>
    <definedName name="casanare">#REF!</definedName>
    <definedName name="Casetón_en_fibra_de_vidrio.">#REF!</definedName>
    <definedName name="Caucho_Sabanero_1.50_m">#REF!</definedName>
    <definedName name="causa">#REF!</definedName>
    <definedName name="CAV">#REF!</definedName>
    <definedName name="CAZ">#REF!</definedName>
    <definedName name="cc" localSheetId="0" hidden="1">{#N/A,#N/A,TRUE,"INGENIERIA";#N/A,#N/A,TRUE,"COMPRAS";#N/A,#N/A,TRUE,"DIRECCION";#N/A,#N/A,TRUE,"RESUMEN"}</definedName>
    <definedName name="cc" hidden="1">{#N/A,#N/A,TRUE,"INGENIERIA";#N/A,#N/A,TRUE,"COMPRAS";#N/A,#N/A,TRUE,"DIRECCION";#N/A,#N/A,TRUE,"RESUMEN"}</definedName>
    <definedName name="CCC">#REF!</definedName>
    <definedName name="CCCCCC">#REF!</definedName>
    <definedName name="CCD">#REF!</definedName>
    <definedName name="ccdd">#REF!</definedName>
    <definedName name="CCF">#REF!</definedName>
    <definedName name="ccto210">#REF!</definedName>
    <definedName name="ccuuaa">#REF!</definedName>
    <definedName name="ccxcccc">#REF!</definedName>
    <definedName name="cd">#REF!</definedName>
    <definedName name="CdadCalidad">#REF!</definedName>
    <definedName name="CdadCalidades">#REF!</definedName>
    <definedName name="CdadNoFactura">#REF!</definedName>
    <definedName name="CdadNoFacturables">#REF!</definedName>
    <definedName name="CdadProfesional">#REF!</definedName>
    <definedName name="CdadProfesionales">#REF!</definedName>
    <definedName name="CdadTecnico">#REF!</definedName>
    <definedName name="CdadTecnicos">#REF!</definedName>
    <definedName name="CDCT">#REF!</definedName>
    <definedName name="CDS_V_INDICES_CIRCUITO_CAUSA">#REF!</definedName>
    <definedName name="CDSeguim">#REF!</definedName>
    <definedName name="CE">#REF!</definedName>
    <definedName name="Cedro_caqueta_pieza">#REF!</definedName>
    <definedName name="CEGUETA">#REF!</definedName>
    <definedName name="CEL_A" localSheetId="0">#REF!,#REF!,#REF!,#REF!,#REF!,#REF!,#REF!,#REF!,#REF!,#REF!,#REF!,#REF!,#REF!,#REF!,#REF!,#REF!,#REF!,#REF!,#REF!,#REF!,#REF!,#REF!,#REF!,#REF!,#REF!,#REF!,#REF!,#REF!</definedName>
    <definedName name="CEL_A">#REF!,#REF!,#REF!,#REF!,#REF!,#REF!,#REF!,#REF!,#REF!,#REF!,#REF!,#REF!,#REF!,#REF!,#REF!,#REF!,#REF!,#REF!,#REF!,#REF!,#REF!,#REF!,#REF!,#REF!,#REF!,#REF!,#REF!,#REF!</definedName>
    <definedName name="CeldCanti" localSheetId="0">#REF!</definedName>
    <definedName name="CeldCanti">#REF!</definedName>
    <definedName name="CELDVRUNIT1">#REF!</definedName>
    <definedName name="Celosía_en_aluminio">#REF!</definedName>
    <definedName name="CEM">#REF!</definedName>
    <definedName name="cemento">#REF!</definedName>
    <definedName name="Cemento_Blanco">#REF!</definedName>
    <definedName name="Cemento_gris">#REF!</definedName>
    <definedName name="CEMENTO99">#REF!</definedName>
    <definedName name="CEMENTOBLANCO">#REF!</definedName>
    <definedName name="CEMENTOBLANCO99">#REF!</definedName>
    <definedName name="CEMENTOGRIS">#REF!</definedName>
    <definedName name="Cepillos">#REF!</definedName>
    <definedName name="CERA">#REF!</definedName>
    <definedName name="CERAMICA">#REF!</definedName>
    <definedName name="Ceramica_30_X_30_Ref.">#REF!</definedName>
    <definedName name="Cerámica_Alfa_Lisa_20x20">#REF!</definedName>
    <definedName name="CERCHA">#REF!</definedName>
    <definedName name="cerchametalica">#REF!</definedName>
    <definedName name="CERCHANUEVA">#REF!</definedName>
    <definedName name="Cerchas_metalicas_segun_diseño_arquitectonico">#REF!</definedName>
    <definedName name="Cerco_Ordinario_3_M">#REF!</definedName>
    <definedName name="ceroletra">#REF!</definedName>
    <definedName name="cerounid">#REF!</definedName>
    <definedName name="cerovr">#REF!</definedName>
    <definedName name="Cerradura">#REF!</definedName>
    <definedName name="Cerradura__No_hay_sugerencias__baño_A_40S">#REF!</definedName>
    <definedName name="Cerradura_Ref._A40_S_Orbit_C_M_Schlage">#REF!</definedName>
    <definedName name="Cerradura_Ref._A50_PD_Con_Manija_Orbit_C_M_Schlage">#REF!</definedName>
    <definedName name="Cerradura_Ref._A50_WD_Orbit_C_M_Schlage">#REF!</definedName>
    <definedName name="Cerradura_Ref._A80_PD_Orbit_C_M_Schlage">#REF!</definedName>
    <definedName name="Cerradura_Ref._B362_C_M_Schlage">#REF!</definedName>
    <definedName name="CERRAMIENTO">#REF!</definedName>
    <definedName name="CERT" localSheetId="5">[0]!ERR</definedName>
    <definedName name="CERT" localSheetId="4">[0]!ERR</definedName>
    <definedName name="CERT" localSheetId="6">[0]!ERR</definedName>
    <definedName name="CERT" localSheetId="7">[0]!ERR</definedName>
    <definedName name="CERT" localSheetId="8">[0]!ERR</definedName>
    <definedName name="CERT" localSheetId="9">[0]!ERR</definedName>
    <definedName name="CERT" localSheetId="12">[0]!ERR</definedName>
    <definedName name="CERT" localSheetId="10">[0]!ERR</definedName>
    <definedName name="CERT" localSheetId="11">[0]!ERR</definedName>
    <definedName name="CERT" localSheetId="13">[0]!ERR</definedName>
    <definedName name="CERT" localSheetId="14">[0]!ERR</definedName>
    <definedName name="CERT" localSheetId="15">[0]!ERR</definedName>
    <definedName name="CERT" localSheetId="16">[0]!ERR</definedName>
    <definedName name="CERT" localSheetId="0">[0]!ERR</definedName>
    <definedName name="CERT">[0]!ERR</definedName>
    <definedName name="CERT_1">#NAME?</definedName>
    <definedName name="CERT_2">#NAME?</definedName>
    <definedName name="CERT_4">#NAME?</definedName>
    <definedName name="CERT_6">#NAME?</definedName>
    <definedName name="CERT_7">#NAME?</definedName>
    <definedName name="CERT_8">#NAME?</definedName>
    <definedName name="Certificacion_por_Punto_Sencillo" localSheetId="0">#REF!</definedName>
    <definedName name="Certificacion_por_Punto_Sencillo">#REF!</definedName>
    <definedName name="cesse" localSheetId="5">[0]!ERR</definedName>
    <definedName name="cesse" localSheetId="4">[0]!ERR</definedName>
    <definedName name="cesse" localSheetId="6">[0]!ERR</definedName>
    <definedName name="cesse" localSheetId="7">[0]!ERR</definedName>
    <definedName name="cesse" localSheetId="8">[0]!ERR</definedName>
    <definedName name="cesse" localSheetId="9">[0]!ERR</definedName>
    <definedName name="cesse" localSheetId="12">[0]!ERR</definedName>
    <definedName name="cesse" localSheetId="10">[0]!ERR</definedName>
    <definedName name="cesse" localSheetId="11">[0]!ERR</definedName>
    <definedName name="cesse" localSheetId="13">[0]!ERR</definedName>
    <definedName name="cesse" localSheetId="14">[0]!ERR</definedName>
    <definedName name="cesse" localSheetId="15">[0]!ERR</definedName>
    <definedName name="cesse" localSheetId="16">[0]!ERR</definedName>
    <definedName name="cesse" localSheetId="0">[0]!ERR</definedName>
    <definedName name="cesse">[0]!ERR</definedName>
    <definedName name="cesse_1">#NAME?</definedName>
    <definedName name="cesse_2">#NAME?</definedName>
    <definedName name="cesse_4">#NAME?</definedName>
    <definedName name="cesse_6">#NAME?</definedName>
    <definedName name="cesse_7">#NAME?</definedName>
    <definedName name="cesse_8">#NAME?</definedName>
    <definedName name="CHAPAMET" localSheetId="0">#REF!</definedName>
    <definedName name="CHAPAMET">#REF!</definedName>
    <definedName name="Chazos_de_Madera_10_X_10" localSheetId="0">#REF!</definedName>
    <definedName name="Chazos_de_Madera_10_X_10">#REF!</definedName>
    <definedName name="CHECK" localSheetId="0">IF(AND(#REF!=#REF!,#REF!=#REF!,#REF!=#REF!),"ok","ojo")</definedName>
    <definedName name="CHECK">IF(AND(#REF!=#REF!,#REF!=#REF!,#REF!=#REF!),"ok","ojo")</definedName>
    <definedName name="Cheque_1" localSheetId="0">#REF!</definedName>
    <definedName name="Cheque_1">#REF!</definedName>
    <definedName name="Cheque_1_1_2">#REF!</definedName>
    <definedName name="Cheque_2">#REF!</definedName>
    <definedName name="Cheque_3">#REF!</definedName>
    <definedName name="CHEQUE12">#REF!</definedName>
    <definedName name="CHO">#REF!</definedName>
    <definedName name="CIELO">#REF!</definedName>
    <definedName name="CILINDROS">#REF!</definedName>
    <definedName name="Cimentacion">#REF!</definedName>
    <definedName name="cinco">#REF!</definedName>
    <definedName name="CIndPresup">#REF!</definedName>
    <definedName name="CINTA">#REF!</definedName>
    <definedName name="Cinta_teflón">#REF!</definedName>
    <definedName name="CINTAAISLANTE">#REF!</definedName>
    <definedName name="CINTAR">#REF!</definedName>
    <definedName name="CINTAREFLECTIVA">#REF!</definedName>
    <definedName name="CINTATEFLON">#REF!</definedName>
    <definedName name="CIR" localSheetId="5">IF([0]!LG=9,IF(ISERROR([0]!PVT),"",[0]!PVT),"")</definedName>
    <definedName name="CIR" localSheetId="4">IF([0]!LG=9,IF(ISERROR([0]!PVT),"",[0]!PVT),"")</definedName>
    <definedName name="CIR" localSheetId="6">IF([0]!LG=9,IF(ISERROR([0]!PVT),"",[0]!PVT),"")</definedName>
    <definedName name="CIR" localSheetId="7">IF([0]!LG=9,IF(ISERROR([0]!PVT),"",[0]!PVT),"")</definedName>
    <definedName name="CIR" localSheetId="8">IF([0]!LG=9,IF(ISERROR([0]!PVT),"",[0]!PVT),"")</definedName>
    <definedName name="CIR" localSheetId="9">IF([0]!LG=9,IF(ISERROR([0]!PVT),"",[0]!PVT),"")</definedName>
    <definedName name="CIR" localSheetId="12">IF([0]!LG=9,IF(ISERROR([0]!PVT),"",[0]!PVT),"")</definedName>
    <definedName name="CIR" localSheetId="10">IF([0]!LG=9,IF(ISERROR([0]!PVT),"",[0]!PVT),"")</definedName>
    <definedName name="CIR" localSheetId="11">IF([0]!LG=9,IF(ISERROR([0]!PVT),"",[0]!PVT),"")</definedName>
    <definedName name="CIR" localSheetId="13">IF([0]!LG=9,IF(ISERROR([0]!PVT),"",[0]!PVT),"")</definedName>
    <definedName name="CIR" localSheetId="14">IF([0]!LG=9,IF(ISERROR([0]!PVT),"",[0]!PVT),"")</definedName>
    <definedName name="CIR" localSheetId="15">IF([0]!LG=9,IF(ISERROR([0]!PVT),"",[0]!PVT),"")</definedName>
    <definedName name="CIR" localSheetId="16">IF([0]!LG=9,IF(ISERROR([0]!PVT),"",[0]!PVT),"")</definedName>
    <definedName name="CIR" localSheetId="0">IF([0]!LG=9,IF(ISERROR([0]!PVT),"",[0]!PVT),"")</definedName>
    <definedName name="CIR">IF([0]!LG=9,IF(ISERROR([0]!PVT),"",[0]!PVT),"")</definedName>
    <definedName name="CIRCUITOS" localSheetId="0">#REF!</definedName>
    <definedName name="CIRCUITOS">#REF!</definedName>
    <definedName name="CIRCUNVALAR" localSheetId="0">#REF!</definedName>
    <definedName name="CIRCUNVALAR">#REF!</definedName>
    <definedName name="Ciudades" localSheetId="0">#REF!</definedName>
    <definedName name="Ciudades">#REF!</definedName>
    <definedName name="CIZALLA">#REF!</definedName>
    <definedName name="CJPZ">#REF!</definedName>
    <definedName name="CL">#REF!</definedName>
    <definedName name="clase">#REF!</definedName>
    <definedName name="CNT_M">#REF!</definedName>
    <definedName name="co">#REF!</definedName>
    <definedName name="cocina">#REF!</definedName>
    <definedName name="Cocineta_estufa_a_gas_dos_puestos">#REF!</definedName>
    <definedName name="Codigo" comment="Codigo Insumo">#REF!</definedName>
    <definedName name="Codigo_M.Obra" comment="Mano de obra ">#REF!</definedName>
    <definedName name="codigos">#REF!</definedName>
    <definedName name="Codo_45_cobre_tipo_CxC">#REF!</definedName>
    <definedName name="Codo_90_1_4__c_x_c_sanitario_3">#REF!</definedName>
    <definedName name="Codo_90_1_4__c_x_c_sanitario_4">#REF!</definedName>
    <definedName name="Codo_90_cobre_tipo_CxC">#REF!</definedName>
    <definedName name="Codo_90_presión_P.V.C._1">#REF!</definedName>
    <definedName name="Codo_90_presión_P.V.C._1_1_2">#REF!</definedName>
    <definedName name="Codo_90_presión_P.V.C._1_2">#REF!</definedName>
    <definedName name="Codo_90_presión_P.V.C._3_4">#REF!</definedName>
    <definedName name="Codo_90o_1_4__CxC_SANITARIO_2">#REF!</definedName>
    <definedName name="Codo_90o_1_4__CxC_SANITARIO_3">#REF!</definedName>
    <definedName name="Codo_90o_1_4__CxC_SANITARIO_4">#REF!</definedName>
    <definedName name="Codo_90o_1_4__CxC_SANITARIO_6">#REF!</definedName>
    <definedName name="Codo_90o_Presión_P.V.C._1">#REF!</definedName>
    <definedName name="Codo_90o_Presión_P.V.C._1_1_2">#REF!</definedName>
    <definedName name="Codo_90o_Presión_P.V.C._1_1_4">#REF!</definedName>
    <definedName name="Codo_90o_Presión_P.V.C._1_2">#REF!</definedName>
    <definedName name="Codo_90o_Presión_P.V.C._2">#REF!</definedName>
    <definedName name="Codo_90o_Presión_P.V.C._2_1_2">#REF!</definedName>
    <definedName name="Codo_90o_Presión_P.V.C._3">#REF!</definedName>
    <definedName name="Codo_90o_Presión_P.V.C._3_4">#REF!</definedName>
    <definedName name="Codo_galvanizado_1">#REF!</definedName>
    <definedName name="Codo_galvanizado_1_1_2">#REF!</definedName>
    <definedName name="Codo_galvanizado_2">#REF!</definedName>
    <definedName name="Codo_Galvanizado_3">#REF!</definedName>
    <definedName name="codo12">#REF!</definedName>
    <definedName name="codo160x90">#REF!</definedName>
    <definedName name="CODO16X11">#REF!</definedName>
    <definedName name="CODO16X45">#REF!</definedName>
    <definedName name="CODO16X90">#REF!</definedName>
    <definedName name="CODO3">#REF!</definedName>
    <definedName name="CODO3_2">#REF!</definedName>
    <definedName name="CODO3X11">#REF!</definedName>
    <definedName name="CODO3X22">#REF!</definedName>
    <definedName name="CODO3X32">#REF!</definedName>
    <definedName name="CODO3X45">#REF!</definedName>
    <definedName name="CODO3X90">#REF!</definedName>
    <definedName name="CODO4X45">#REF!</definedName>
    <definedName name="CODO4X90">#REF!</definedName>
    <definedName name="CODO6X22">#REF!</definedName>
    <definedName name="codo6x45nova">#REF!</definedName>
    <definedName name="CODO8X22">#REF!</definedName>
    <definedName name="CODO8X45">#REF!</definedName>
    <definedName name="CODO8X90">#REF!</definedName>
    <definedName name="codo901">#REF!</definedName>
    <definedName name="CODO903">#REF!</definedName>
    <definedName name="codo90s2">#REF!</definedName>
    <definedName name="codo90s4">#REF!</definedName>
    <definedName name="CODOPVC12">#REF!</definedName>
    <definedName name="COL_A_APU" localSheetId="0">IF(#REF!="","",IF(LEN(#REF!)=9,#REF!,#REF!))</definedName>
    <definedName name="COL_A_APU">IF(#REF!="","",IF(LEN(#REF!)=9,#REF!,#REF!))</definedName>
    <definedName name="COL_A_AUX" localSheetId="0">IF(#REF!="","",IF(#REF!="",#REF!,#REF!))</definedName>
    <definedName name="COL_A_AUX">IF(#REF!="","",IF(#REF!="",#REF!,#REF!))</definedName>
    <definedName name="COL_B">IF(LEFT(#REF!,5)=#REF!,"",(LEFT(#REF!,5)))</definedName>
    <definedName name="COL_C">LEFT(#REF!,2)</definedName>
    <definedName name="COL_G">IFERROR(VLOOKUP(#REF!,#REF!,7,0),0)</definedName>
    <definedName name="COL_H">IF(LEN(#REF!)=9,ROUNDUP(SUM(#REF!),0),"")</definedName>
    <definedName name="COL_J">IF(LEN(#REF!)=9,#REF!*#REF!,"")</definedName>
    <definedName name="COL_J_APU" localSheetId="0">IF(#REF!="","",IF(VLOOKUP(#REF!,#REF!,7,FALSE)="",LEFT(#REF!,2),VLOOKUP(#REF!,#REF!,7,FALSE)))</definedName>
    <definedName name="COL_J_APU">IF(#REF!="","",IF(VLOOKUP(#REF!,#REF!,7,FALSE)="",LEFT(#REF!,2),VLOOKUP(#REF!,#REF!,7,FALSE)))</definedName>
    <definedName name="COL_J_AUX" localSheetId="0">IF(#REF!="","",IF(VLOOKUP(#REF!,#REF!,7,FALSE)="",LEFT(#REF!,2),VLOOKUP(#REF!,#REF!,7,FALSE)))</definedName>
    <definedName name="COL_J_AUX">IF(#REF!="","",IF(VLOOKUP(#REF!,#REF!,7,FALSE)="",LEFT(#REF!,2),VLOOKUP(#REF!,#REF!,7,FALSE)))</definedName>
    <definedName name="COL_K_PPTO" localSheetId="0">IF(LEN(#REF!)=5,SUMIF(#REF!,#REF!,#REF!),"")</definedName>
    <definedName name="COL_K_PPTO">IF(LEN(#REF!)=5,SUMIF(#REF!,#REF!,#REF!),"")</definedName>
    <definedName name="COL_L">IF(#REF!="",SUMIF(#REF!,#REF!,#REF!),"")</definedName>
    <definedName name="COL_M">IF(LEN(#REF!)=2,#REF!/SUMIF(#REF!,"&gt;&lt;""",#REF!),"")</definedName>
    <definedName name="COL_M_APU">IF(#REF!="","",IF(VLOOKUP(#REF!,#REF!,7,FALSE)="",LEFT(#REF!,2),VLOOKUP(#REF!,#REF!,7,FALSE)))</definedName>
    <definedName name="COLLARIN">#REF!</definedName>
    <definedName name="Color_mineral">#REF!</definedName>
    <definedName name="ColTap">#REF!</definedName>
    <definedName name="COLUMNA2020">#REF!</definedName>
    <definedName name="COLUMNA3030">#REF!</definedName>
    <definedName name="COLUMNA4030">#REF!</definedName>
    <definedName name="COLUMNETA">#REF!</definedName>
    <definedName name="COM">#REF!</definedName>
    <definedName name="comb1">#REF!</definedName>
    <definedName name="comb2">#REF!</definedName>
    <definedName name="comb3">#REF!</definedName>
    <definedName name="comb4">#REF!</definedName>
    <definedName name="Compilado">#REF!</definedName>
    <definedName name="componentes">#N/A</definedName>
    <definedName name="Compresor_2_Martillos_185_PCM">#REF!</definedName>
    <definedName name="CON_HTA">SUMIFS(#REF!,#REF!,#REF!,#REF!,"mo")</definedName>
    <definedName name="CON_HTA_APU">SUMIFS(#REF!,#REF!,#REF!,#REF!,"mo")</definedName>
    <definedName name="CONC">#REF!</definedName>
    <definedName name="CONCRE">#REF!</definedName>
    <definedName name="concre2200">#REF!</definedName>
    <definedName name="CONCRETO">#REF!</definedName>
    <definedName name="Concreto_1_3_5">#REF!</definedName>
    <definedName name="CONCRETO_2000">#REF!</definedName>
    <definedName name="Concreto_2000_PSI">#REF!</definedName>
    <definedName name="Concreto_2500_PSI">#REF!</definedName>
    <definedName name="Concreto_3000_PSI">#REF!</definedName>
    <definedName name="Concreto_3500_PSI">#REF!</definedName>
    <definedName name="Concreto_a_granel_con_silo_puesto_en_obra__cemento_1A__2500_P.S.I.">#REF!</definedName>
    <definedName name="Concreto_a_granel_con_silo_puesto_en_obra__cemento_1A__3000_P.S.I.">#REF!</definedName>
    <definedName name="Concreto_a_granel_con_silo_puesto_en_obra__cemento_1A__4000_P.S.I.">#REF!</definedName>
    <definedName name="Concreto_común_3000_P.S.I.">#REF!</definedName>
    <definedName name="Concreto_Corriente_2500_P.S.I.">#REF!</definedName>
    <definedName name="Concreto_Corriente_3000_P.S.I.">#REF!</definedName>
    <definedName name="Concreto_corriente_de_2500_P.S.I.">#REF!</definedName>
    <definedName name="Concreto_Corriente_de_3000_P.S.I.">#REF!</definedName>
    <definedName name="Concreto_Corriente_de_4000_P.S.I.">#REF!</definedName>
    <definedName name="Concreto_Gravilla_Fina_2000_psi">#REF!</definedName>
    <definedName name="CONCRETO123">#REF!</definedName>
    <definedName name="CONCRETO2000">#REF!</definedName>
    <definedName name="CONCRETO2500">#REF!</definedName>
    <definedName name="CONCRETO3000">#REF!</definedName>
    <definedName name="CONCRETOATRAQUE">#REF!</definedName>
    <definedName name="CONCRETOATRAQUE_2">#REF!</definedName>
    <definedName name="CONCRETOF">#REF!</definedName>
    <definedName name="CONDI1">#REF!</definedName>
    <definedName name="CONDUIT12">#REF!</definedName>
    <definedName name="CONDUIT2">#REF!</definedName>
    <definedName name="CONDUIT34">#REF!</definedName>
    <definedName name="Conexión_Siamesa">#REF!</definedName>
    <definedName name="Conexión_Siamesa_de_2_1_2__X_2_1_2__X_3">#REF!</definedName>
    <definedName name="CONEXIONES">#REF!</definedName>
    <definedName name="Consultor">#REF!</definedName>
    <definedName name="Contratante">#REF!</definedName>
    <definedName name="CONTRATISTA">#REF!</definedName>
    <definedName name="Contrato">#REF!</definedName>
    <definedName name="CONTRATO.No">#REF!</definedName>
    <definedName name="CONV1">#REF!</definedName>
    <definedName name="conv2">#REF!</definedName>
    <definedName name="conv3">#REF!</definedName>
    <definedName name="conv4">#REF!</definedName>
    <definedName name="Coordinador">#REF!</definedName>
    <definedName name="COPIA">#REF!</definedName>
    <definedName name="COPIA_1">#NAME?</definedName>
    <definedName name="COPIA_2">#NAME?</definedName>
    <definedName name="COPIA_4">#NAME?</definedName>
    <definedName name="COPIA_6">#NAME?</definedName>
    <definedName name="COPIA_7">#NAME?</definedName>
    <definedName name="COPIA_8">#NAME?</definedName>
    <definedName name="copiao4" localSheetId="5">[0]!ERR</definedName>
    <definedName name="copiao4" localSheetId="4">[0]!ERR</definedName>
    <definedName name="copiao4" localSheetId="6">[0]!ERR</definedName>
    <definedName name="copiao4" localSheetId="7">[0]!ERR</definedName>
    <definedName name="copiao4" localSheetId="8">[0]!ERR</definedName>
    <definedName name="copiao4" localSheetId="9">[0]!ERR</definedName>
    <definedName name="copiao4" localSheetId="12">[0]!ERR</definedName>
    <definedName name="copiao4" localSheetId="10">[0]!ERR</definedName>
    <definedName name="copiao4" localSheetId="11">[0]!ERR</definedName>
    <definedName name="copiao4" localSheetId="13">[0]!ERR</definedName>
    <definedName name="copiao4" localSheetId="14">[0]!ERR</definedName>
    <definedName name="copiao4" localSheetId="15">[0]!ERR</definedName>
    <definedName name="copiao4" localSheetId="16">[0]!ERR</definedName>
    <definedName name="copiao4" localSheetId="0">[0]!ERR</definedName>
    <definedName name="copiao4">[0]!ERR</definedName>
    <definedName name="CORRALES_PORCINOS" localSheetId="0">#REF!</definedName>
    <definedName name="CORRALES_PORCINOS">#REF!</definedName>
    <definedName name="CORRALES_VACUNOS" localSheetId="0">#REF!</definedName>
    <definedName name="CORRALES_VACUNOS">#REF!</definedName>
    <definedName name="CORREA" localSheetId="0">#REF!</definedName>
    <definedName name="CORREA">#REF!</definedName>
    <definedName name="CORREA31.5">#REF!</definedName>
    <definedName name="CORREAMET">#REF!</definedName>
    <definedName name="correametalica">#REF!</definedName>
    <definedName name="corri" localSheetId="5">[0]!ERR</definedName>
    <definedName name="corri" localSheetId="4">[0]!ERR</definedName>
    <definedName name="corri" localSheetId="6">[0]!ERR</definedName>
    <definedName name="corri" localSheetId="7">[0]!ERR</definedName>
    <definedName name="corri" localSheetId="8">[0]!ERR</definedName>
    <definedName name="corri" localSheetId="9">[0]!ERR</definedName>
    <definedName name="corri" localSheetId="12">[0]!ERR</definedName>
    <definedName name="corri" localSheetId="10">[0]!ERR</definedName>
    <definedName name="corri" localSheetId="11">[0]!ERR</definedName>
    <definedName name="corri" localSheetId="13">[0]!ERR</definedName>
    <definedName name="corri" localSheetId="14">[0]!ERR</definedName>
    <definedName name="corri" localSheetId="15">[0]!ERR</definedName>
    <definedName name="corri" localSheetId="16">[0]!ERR</definedName>
    <definedName name="corri" localSheetId="0">[0]!ERR</definedName>
    <definedName name="corri">[0]!ERR</definedName>
    <definedName name="CORTE" localSheetId="0">#REF!</definedName>
    <definedName name="CORTE">#REF!</definedName>
    <definedName name="CosteoConsultoria" localSheetId="0">#REF!</definedName>
    <definedName name="CosteoConsultoria">#REF!</definedName>
    <definedName name="COSTIND" localSheetId="0">#REF!</definedName>
    <definedName name="COSTIND">#REF!</definedName>
    <definedName name="COSTO_EQUIPO">#REF!</definedName>
    <definedName name="COSTO_MATERIAL">#REF!</definedName>
    <definedName name="COSTO_PERSONAL">#REF!</definedName>
    <definedName name="COSTO_TRANSPORTE">#REF!</definedName>
    <definedName name="COSTODIRECTO">#REF!</definedName>
    <definedName name="CostoDirectoObra">#REF!</definedName>
    <definedName name="Costopérdidas">#REF!</definedName>
    <definedName name="COSTOS">#REF!</definedName>
    <definedName name="CotizacionARP">#REF!</definedName>
    <definedName name="cp">#REF!</definedName>
    <definedName name="CPDO8X11">#REF!</definedName>
    <definedName name="CPF">#REF!</definedName>
    <definedName name="CPR">#REF!</definedName>
    <definedName name="Criteria">#REF!</definedName>
    <definedName name="Criterios_IM">#REF!</definedName>
    <definedName name="Criticos">#REF!</definedName>
    <definedName name="CronogFechaFin">#REF!</definedName>
    <definedName name="CronogFechaInic">#REF!</definedName>
    <definedName name="CRTI35">#REF!</definedName>
    <definedName name="CRUDO">#REF!</definedName>
    <definedName name="CRUZ3">#REF!</definedName>
    <definedName name="CRUZ4">#REF!</definedName>
    <definedName name="CRUZ4X3">#REF!</definedName>
    <definedName name="CSDFFD">#REF!</definedName>
    <definedName name="CT">#REF!</definedName>
    <definedName name="Ctaobra">#REF!</definedName>
    <definedName name="CU">#REF!</definedName>
    <definedName name="cuad1">#REF!</definedName>
    <definedName name="cuad2">#REF!</definedName>
    <definedName name="cuad3">#REF!</definedName>
    <definedName name="cuad4">#REF!</definedName>
    <definedName name="CUAD5">#REF!</definedName>
    <definedName name="cuado">#REF!</definedName>
    <definedName name="CUADRILLA">#REF!</definedName>
    <definedName name="Cuadrilla_Albañilería_OF_Ayudante">#REF!</definedName>
    <definedName name="Cuadrillas">#REF!</definedName>
    <definedName name="CUADRO">#REF!</definedName>
    <definedName name="CUADROS">#REF!</definedName>
    <definedName name="CUAL" localSheetId="5">[0]!ERR</definedName>
    <definedName name="CUAL" localSheetId="4">[0]!ERR</definedName>
    <definedName name="CUAL" localSheetId="6">[0]!ERR</definedName>
    <definedName name="CUAL" localSheetId="7">[0]!ERR</definedName>
    <definedName name="CUAL" localSheetId="8">[0]!ERR</definedName>
    <definedName name="CUAL" localSheetId="9">[0]!ERR</definedName>
    <definedName name="CUAL" localSheetId="12">[0]!ERR</definedName>
    <definedName name="CUAL" localSheetId="10">[0]!ERR</definedName>
    <definedName name="CUAL" localSheetId="11">[0]!ERR</definedName>
    <definedName name="CUAL" localSheetId="13">[0]!ERR</definedName>
    <definedName name="CUAL" localSheetId="14">[0]!ERR</definedName>
    <definedName name="CUAL" localSheetId="15">[0]!ERR</definedName>
    <definedName name="CUAL" localSheetId="16">[0]!ERR</definedName>
    <definedName name="CUAL" localSheetId="0">[0]!ERR</definedName>
    <definedName name="CUAL">[0]!ERR</definedName>
    <definedName name="CUAL_1">#NAME?</definedName>
    <definedName name="CUAL_10">#N/A</definedName>
    <definedName name="CUAL_2">#NAME?</definedName>
    <definedName name="CUAL_3">#N/A</definedName>
    <definedName name="CUAL_4">#NAME?</definedName>
    <definedName name="CUAL_5">#NAME?</definedName>
    <definedName name="CUAL_6">#NAME?</definedName>
    <definedName name="CUAL_7">#NAME?</definedName>
    <definedName name="CUAL_8">#NAME?</definedName>
    <definedName name="CUAL_9">#N/A</definedName>
    <definedName name="cubierta" localSheetId="0">#REF!</definedName>
    <definedName name="cubierta">#REF!</definedName>
    <definedName name="Cubierta_sándwich___Deck_Aluzinc_333C_mm_Cal_26" localSheetId="0">#REF!</definedName>
    <definedName name="Cubierta_sándwich___Deck_Aluzinc_333C_mm_Cal_26">#REF!</definedName>
    <definedName name="Cubierta_Trapezoidal_Acesco_3_05" localSheetId="0">#REF!</definedName>
    <definedName name="Cubierta_Trapezoidal_Acesco_3_05">#REF!</definedName>
    <definedName name="CUBIERTAAC">#REF!</definedName>
    <definedName name="cubiertaeternit">#REF!</definedName>
    <definedName name="CUBIERTAZ">#REF!</definedName>
    <definedName name="Cuchillas">#REF!</definedName>
    <definedName name="CUEZCO">#REF!</definedName>
    <definedName name="CUNETA1">#REF!</definedName>
    <definedName name="CUNETA2">#REF!</definedName>
    <definedName name="CUNETAV">#REF!</definedName>
    <definedName name="Cupula_tragante_4_x2">#REF!</definedName>
    <definedName name="curva">"Chart 11"</definedName>
    <definedName name="CURVAPVC12">#REF!</definedName>
    <definedName name="CURVAS12">#REF!</definedName>
    <definedName name="CURVAS34">#REF!</definedName>
    <definedName name="CURVASPVC34">#REF!</definedName>
    <definedName name="cv">#REF!</definedName>
    <definedName name="CVa">#REF!</definedName>
    <definedName name="cvb">#REF!</definedName>
    <definedName name="cx">#REF!</definedName>
    <definedName name="czz" hidden="1">#REF!</definedName>
    <definedName name="d">#REF!</definedName>
    <definedName name="D.31">#REF!</definedName>
    <definedName name="D.32">#REF!</definedName>
    <definedName name="D.41">#REF!</definedName>
    <definedName name="D.42">#REF!</definedName>
    <definedName name="D.61">#REF!</definedName>
    <definedName name="D.62">#REF!</definedName>
    <definedName name="DADADAD" localSheetId="0" hidden="1">{#N/A,#N/A,TRUE,"CODIGO DEPENDENCIA"}</definedName>
    <definedName name="DADADAD" hidden="1">{#N/A,#N/A,TRUE,"CODIGO DEPENDENCIA"}</definedName>
    <definedName name="Data">#REF!</definedName>
    <definedName name="Database">#REF!</definedName>
    <definedName name="Datos">#REF!</definedName>
    <definedName name="DATOS_1">#REF!</definedName>
    <definedName name="DATOS_CONTRATO">#REF!</definedName>
    <definedName name="datosx">#REF!</definedName>
    <definedName name="DBGBSD">#REF!</definedName>
    <definedName name="dc">#REF!</definedName>
    <definedName name="DCF">#REF!</definedName>
    <definedName name="dcon">#REF!</definedName>
    <definedName name="dd">#REF!</definedName>
    <definedName name="dd_1">#NAME?</definedName>
    <definedName name="dd_10">#N/A</definedName>
    <definedName name="dd_2">#NAME?</definedName>
    <definedName name="dd_3">#N/A</definedName>
    <definedName name="dd_4">#NAME?</definedName>
    <definedName name="dd_5">#NAME?</definedName>
    <definedName name="dd_6">#NAME?</definedName>
    <definedName name="dd_7">#NAME?</definedName>
    <definedName name="dd_8">#NAME?</definedName>
    <definedName name="dd_9">#N/A</definedName>
    <definedName name="ddd">#REF!</definedName>
    <definedName name="dddd">#REF!</definedName>
    <definedName name="ddddd">#REF!</definedName>
    <definedName name="DDF">#REF!</definedName>
    <definedName name="de">#REF!</definedName>
    <definedName name="Decision">#REF!</definedName>
    <definedName name="DECORPISOB">#REF!</definedName>
    <definedName name="DEDRR">#REF!</definedName>
    <definedName name="DEF">#REF!</definedName>
    <definedName name="dek">#REF!</definedName>
    <definedName name="demanto">#REF!</definedName>
    <definedName name="DEMO">#REF!</definedName>
    <definedName name="DEMOLICION">#REF!</definedName>
    <definedName name="DEMOLICION_2">#REF!</definedName>
    <definedName name="DEMOLICIONASFALTO">#REF!</definedName>
    <definedName name="DEMOLICIONCOLUMNA">#REF!</definedName>
    <definedName name="DEMOLICIONCONCRETO">#REF!</definedName>
    <definedName name="DEMOLICIONPLACA">#REF!</definedName>
    <definedName name="DEMOLICIONVIGA">#REF!</definedName>
    <definedName name="DEMOLICIONVIGAAEREA">#REF!</definedName>
    <definedName name="DEMOLICIONVIGACANAL">#REF!</definedName>
    <definedName name="DEMOLICIONVIGACIMIENTO">#REF!</definedName>
    <definedName name="DEMOLICIONZAPATA">#REF!</definedName>
    <definedName name="dens">#REF!</definedName>
    <definedName name="Departamento">#REF!</definedName>
    <definedName name="DESC_APU">#N/A</definedName>
    <definedName name="DESC_AUX" localSheetId="0">IF(#REF!="",IF(#REF!="","","DIRECTO:  "&amp;TEXT(ROUNDUP(SUMIF(#REF!,#REF!,#REF!)/2,0),"#,##0")&amp;" / "&amp;VLOOKUP(#REF!,#REF!,3,FALSE)),IF(#REF!="","",VLOOKUP(#REF!,#REF!,2,FALSE)))</definedName>
    <definedName name="DESC_AUX">IF(#REF!="",IF(#REF!="","","DIRECTO:  "&amp;TEXT(ROUNDUP(SUMIF(#REF!,#REF!,#REF!)/2,0),"#,##0")&amp;" / "&amp;VLOOKUP(#REF!,#REF!,3,FALSE)),IF(#REF!="","",VLOOKUP(#REF!,#REF!,2,FALSE)))</definedName>
    <definedName name="DESC1">#REF!</definedName>
    <definedName name="DESC521">#REF!</definedName>
    <definedName name="Descrip_cuadrillas">#REF!</definedName>
    <definedName name="Descrip_equipos">#REF!</definedName>
    <definedName name="Descrip_transporte">#REF!</definedName>
    <definedName name="Descripcion">#REF!</definedName>
    <definedName name="Descripción">#REF!</definedName>
    <definedName name="DESCRIPCION_APU">#N/A</definedName>
    <definedName name="DescripPpto">#REF!</definedName>
    <definedName name="DESCRP1">#REF!</definedName>
    <definedName name="DESCRP2">#REF!</definedName>
    <definedName name="Desinfeccion_del_Sistema_de_Agua_Potable">#REF!</definedName>
    <definedName name="DESMONTE">#REF!</definedName>
    <definedName name="DESMONTECIELORAZO">#REF!</definedName>
    <definedName name="DESMONTEPARARRAYO">#REF!</definedName>
    <definedName name="DESMONTEPUERTASV">#REF!</definedName>
    <definedName name="DESMONTESANITARIOS">#REF!</definedName>
    <definedName name="DESMONTETANQUE">#REF!</definedName>
    <definedName name="DESPERDICIO">#REF!</definedName>
    <definedName name="DESPOSTE">#REF!</definedName>
    <definedName name="DestinoConsultoria">#REF!</definedName>
    <definedName name="DestinoObra">#REF!</definedName>
    <definedName name="DEX">#REF!</definedName>
    <definedName name="df">#REF!</definedName>
    <definedName name="DFBGBTRG">#REF!</definedName>
    <definedName name="dfdaf">#N/A</definedName>
    <definedName name="DFGG">#REF!</definedName>
    <definedName name="DFGVB" hidden="1">#REF!</definedName>
    <definedName name="dflt2">#REF!</definedName>
    <definedName name="dflt2_2">#REF!</definedName>
    <definedName name="DFSDFSDSF" localSheetId="5">#REF!</definedName>
    <definedName name="DFSDFSDSF" localSheetId="4">#REF!</definedName>
    <definedName name="DFSDFSDSF" localSheetId="6">#REF!</definedName>
    <definedName name="DFSDFSDSF" localSheetId="7">#REF!</definedName>
    <definedName name="DFSDFSDSF" localSheetId="8">#REF!</definedName>
    <definedName name="DFSDFSDSF" localSheetId="9">#REF!</definedName>
    <definedName name="DFSDFSDSF" localSheetId="12">#REF!</definedName>
    <definedName name="DFSDFSDSF" localSheetId="10">#REF!</definedName>
    <definedName name="DFSDFSDSF" localSheetId="11">#REF!</definedName>
    <definedName name="DFSDFSDSF" localSheetId="13">#REF!</definedName>
    <definedName name="DFSDFSDSF" localSheetId="14">#REF!</definedName>
    <definedName name="DFSDFSDSF" localSheetId="15">#REF!</definedName>
    <definedName name="DFSDFSDSF" localSheetId="16">#REF!</definedName>
    <definedName name="DFSDFSDSF">#REF!</definedName>
    <definedName name="DFSF">#REF!</definedName>
    <definedName name="DFVB">#REF!</definedName>
    <definedName name="DFWEREG">#REF!</definedName>
    <definedName name="DI">#REF!</definedName>
    <definedName name="Diametro">#REF!</definedName>
    <definedName name="Diametro05">#REF!</definedName>
    <definedName name="Diametro1">#REF!</definedName>
    <definedName name="Diametro10">#REF!</definedName>
    <definedName name="Diametro12">#REF!</definedName>
    <definedName name="Diametro2">#REF!</definedName>
    <definedName name="Diametro3">#REF!</definedName>
    <definedName name="Diametro31">#REF!</definedName>
    <definedName name="Diametro4">#REF!</definedName>
    <definedName name="Diametro41">#REF!</definedName>
    <definedName name="Diametro6">#REF!</definedName>
    <definedName name="Diametro61">#REF!</definedName>
    <definedName name="Diametro7">#REF!</definedName>
    <definedName name="Diametro71">#REF!</definedName>
    <definedName name="Diametro8">#REF!</definedName>
    <definedName name="Diametro81">#REF!</definedName>
    <definedName name="DIAS">#REF!</definedName>
    <definedName name="DIC">#REF!</definedName>
    <definedName name="diego">#REF!</definedName>
    <definedName name="diego1">#REF!</definedName>
    <definedName name="DifConsultoriaFM">#REF!</definedName>
    <definedName name="DifConsultoriaFMMin">#REF!</definedName>
    <definedName name="DILATACION">#REF!</definedName>
    <definedName name="DILATACIONES">#REF!</definedName>
    <definedName name="DINTEL">#REF!</definedName>
    <definedName name="DINTELES">#REF!</definedName>
    <definedName name="DIOGE">#REF!</definedName>
    <definedName name="DIRECTO">"DIRECTO:  "&amp;TEXT(ROUNDUP(SUMIF(#REF!,#REF!,#REF!)/2,0),"#,##0")&amp;" / "&amp;VLOOKUP(#REF!,#REF!,3,FALSE)</definedName>
    <definedName name="DIRECTO1">#REF!</definedName>
    <definedName name="DIRECTO10">#REF!</definedName>
    <definedName name="DIRECTO100">#REF!</definedName>
    <definedName name="DIRECTO101">#REF!</definedName>
    <definedName name="DIRECTO102">#REF!</definedName>
    <definedName name="DIRECTO103">#REF!</definedName>
    <definedName name="DIRECTO104">#REF!</definedName>
    <definedName name="DIRECTO105">#REF!</definedName>
    <definedName name="DIRECTO11">#REF!</definedName>
    <definedName name="DIRECTO12">#REF!</definedName>
    <definedName name="DIRECTO124">#REF!</definedName>
    <definedName name="DIRECTO125">#REF!</definedName>
    <definedName name="DIRECTO126">#REF!</definedName>
    <definedName name="DIRECTO127">#REF!</definedName>
    <definedName name="DIRECTO128">#REF!</definedName>
    <definedName name="DIRECTO129">#REF!</definedName>
    <definedName name="DIRECTO13">#REF!</definedName>
    <definedName name="DIRECTO130">#REF!</definedName>
    <definedName name="DIRECTO131">#REF!</definedName>
    <definedName name="DIRECTO132">#REF!</definedName>
    <definedName name="DIRECTO133">#REF!</definedName>
    <definedName name="DIRECTO134">#REF!</definedName>
    <definedName name="DIRECTO14">#REF!</definedName>
    <definedName name="DIRECTO15">#REF!</definedName>
    <definedName name="DIRECTO16">#REF!</definedName>
    <definedName name="DIRECTO17">#REF!</definedName>
    <definedName name="DIRECTO18">#REF!</definedName>
    <definedName name="DIRECTO2">#REF!</definedName>
    <definedName name="DIRECTO2.10">#REF!</definedName>
    <definedName name="DIRECTO2.11">#REF!</definedName>
    <definedName name="DIRECTO2.12">#REF!</definedName>
    <definedName name="DIRECTO2.9">#REF!</definedName>
    <definedName name="DIRECTO21">#REF!</definedName>
    <definedName name="DIRECTO22">#REF!</definedName>
    <definedName name="DIRECTO23">#REF!</definedName>
    <definedName name="DIRECTO24">#REF!</definedName>
    <definedName name="DIRECTO25">#REF!</definedName>
    <definedName name="DIRECTO26">#REF!</definedName>
    <definedName name="DIRECTO27">#REF!</definedName>
    <definedName name="DIRECTO28">#REF!</definedName>
    <definedName name="DIRECTO29">#REF!</definedName>
    <definedName name="DIRECTO3">#REF!</definedName>
    <definedName name="DIRECTO3.15">#REF!</definedName>
    <definedName name="DIRECTO3.16">#REF!</definedName>
    <definedName name="DIRECTO3.17">#REF!</definedName>
    <definedName name="DIRECTO3.18">#REF!</definedName>
    <definedName name="DIRECTO3.19">#REF!</definedName>
    <definedName name="DIRECTO3.20">#REF!</definedName>
    <definedName name="DIRECTO3.21">#REF!</definedName>
    <definedName name="DIRECTO3.22">#REF!</definedName>
    <definedName name="DIRECTO3.23">#REF!</definedName>
    <definedName name="DIRECTO3.24">#REF!</definedName>
    <definedName name="DIRECTO3.25">#REF!</definedName>
    <definedName name="DIRECTO3.26">#REF!</definedName>
    <definedName name="DIRECTO3.27">#REF!</definedName>
    <definedName name="DIRECTO3.28">#REF!</definedName>
    <definedName name="DIRECTO30">#REF!</definedName>
    <definedName name="DIRECTO31">#REF!</definedName>
    <definedName name="DIRECTO32">#REF!</definedName>
    <definedName name="DIRECTO33">#REF!</definedName>
    <definedName name="DIRECTO34">#REF!</definedName>
    <definedName name="DIRECTO35">#REF!</definedName>
    <definedName name="DIRECTO36">#REF!</definedName>
    <definedName name="DIRECTO368">#REF!</definedName>
    <definedName name="DIRECTO369">#REF!</definedName>
    <definedName name="DIRECTO37">#REF!</definedName>
    <definedName name="DIRECTO370">#REF!</definedName>
    <definedName name="DIRECTO371">#REF!</definedName>
    <definedName name="DIRECTO372">#REF!</definedName>
    <definedName name="DIRECTO373">#REF!</definedName>
    <definedName name="DIRECTO374">#REF!</definedName>
    <definedName name="DIRECTO375">#REF!</definedName>
    <definedName name="DIRECTO376">#REF!</definedName>
    <definedName name="DIRECTO377">#REF!</definedName>
    <definedName name="DIRECTO378">#REF!</definedName>
    <definedName name="DIRECTO379">#REF!</definedName>
    <definedName name="DIRECTO38">#REF!</definedName>
    <definedName name="DIRECTO380">#REF!</definedName>
    <definedName name="DIRECTO39">#REF!</definedName>
    <definedName name="DIRECTO4">#REF!</definedName>
    <definedName name="DIRECTO4.20">#REF!</definedName>
    <definedName name="DIRECTO4.21">#REF!</definedName>
    <definedName name="DIRECTO4.22">#REF!</definedName>
    <definedName name="DIRECTO4.23">#REF!</definedName>
    <definedName name="DIRECTO4.24">#REF!</definedName>
    <definedName name="DIRECTO4.25">#REF!</definedName>
    <definedName name="DIRECTO4.26">#REF!</definedName>
    <definedName name="DIRECTO4.27">#REF!</definedName>
    <definedName name="DIRECTO4.28">#REF!</definedName>
    <definedName name="DIRECTO4.29">#REF!</definedName>
    <definedName name="DIRECTO4.30">#REF!</definedName>
    <definedName name="DIRECTO4.31">#REF!</definedName>
    <definedName name="DIRECTO4.32">#REF!</definedName>
    <definedName name="DIRECTO4.33">#REF!</definedName>
    <definedName name="DIRECTO4.34">#REF!</definedName>
    <definedName name="DIRECTO4.35">#REF!</definedName>
    <definedName name="DIRECTO4.36">#REF!</definedName>
    <definedName name="DIRECTO4.37">#REF!</definedName>
    <definedName name="DIRECTO4.38">#REF!</definedName>
    <definedName name="DIRECTO4.39">#REF!</definedName>
    <definedName name="DIRECTO4.40">#REF!</definedName>
    <definedName name="DIRECTO4.41">#REF!</definedName>
    <definedName name="DIRECTO4.42">#REF!</definedName>
    <definedName name="DIRECTO4.43">#REF!</definedName>
    <definedName name="DIRECTO4.44">#REF!</definedName>
    <definedName name="DIRECTO4.45">#REF!</definedName>
    <definedName name="DIRECTO4.46">#REF!</definedName>
    <definedName name="DIRECTO4.47">#REF!</definedName>
    <definedName name="DIRECTO4.48">#REF!</definedName>
    <definedName name="DIRECTO4.49">#REF!</definedName>
    <definedName name="DIRECTO4.50">#REF!</definedName>
    <definedName name="DIRECTO4.51">#REF!</definedName>
    <definedName name="DIRECTO4.52">#REF!</definedName>
    <definedName name="DIRECTO40">#REF!</definedName>
    <definedName name="DIRECTO41">#REF!</definedName>
    <definedName name="DIRECTO42">#REF!</definedName>
    <definedName name="DIRECTO43">#REF!</definedName>
    <definedName name="DIRECTO44">#REF!</definedName>
    <definedName name="DIRECTO45">#REF!</definedName>
    <definedName name="DIRECTO46">#REF!</definedName>
    <definedName name="DIRECTO47">#REF!</definedName>
    <definedName name="DIRECTO48">#REF!</definedName>
    <definedName name="DIRECTO481">#REF!</definedName>
    <definedName name="DIRECTO482">#REF!</definedName>
    <definedName name="DIRECTO483">#REF!</definedName>
    <definedName name="DIRECTO484">#REF!</definedName>
    <definedName name="DIRECTO485">#REF!</definedName>
    <definedName name="DIRECTO486">#REF!</definedName>
    <definedName name="DIRECTO487">#REF!</definedName>
    <definedName name="DIRECTO488">#REF!</definedName>
    <definedName name="DIRECTO489">#REF!</definedName>
    <definedName name="DIRECTO49">#REF!</definedName>
    <definedName name="DIRECTO490">#REF!</definedName>
    <definedName name="DIRECTO491">#REF!</definedName>
    <definedName name="DIRECTO492">#REF!</definedName>
    <definedName name="DIRECTO493">#REF!</definedName>
    <definedName name="DIRECTO494">#REF!</definedName>
    <definedName name="DIRECTO495">#REF!</definedName>
    <definedName name="DIRECTO496">#REF!</definedName>
    <definedName name="DIRECTO497">#REF!</definedName>
    <definedName name="DIRECTO498">#REF!</definedName>
    <definedName name="DIRECTO499">#REF!</definedName>
    <definedName name="DIRECTO5">#REF!</definedName>
    <definedName name="DIRECTO5.100">#REF!</definedName>
    <definedName name="DIRECTO5.101">#REF!</definedName>
    <definedName name="DIRECTO5.104">#REF!</definedName>
    <definedName name="DIRECTO5.105">#REF!</definedName>
    <definedName name="DIRECTO5.106">#REF!</definedName>
    <definedName name="DIRECTO5.107">#REF!</definedName>
    <definedName name="DIRECTO5.108">#REF!</definedName>
    <definedName name="DIRECTO5.109">#REF!</definedName>
    <definedName name="DIRECTO5.111">#REF!</definedName>
    <definedName name="DIRECTO5.112">#REF!</definedName>
    <definedName name="DIRECTO5.113">#REF!</definedName>
    <definedName name="DIRECTO5.114">#REF!</definedName>
    <definedName name="DIRECTO5.115">#REF!</definedName>
    <definedName name="DIRECTO5.53">#REF!</definedName>
    <definedName name="DIRECTO5.54">#REF!</definedName>
    <definedName name="DIRECTO5.55">#REF!</definedName>
    <definedName name="DIRECTO5.56">#REF!</definedName>
    <definedName name="DIRECTO5.57">#REF!</definedName>
    <definedName name="DIRECTO5.58">#REF!</definedName>
    <definedName name="DIRECTO5.59">#REF!</definedName>
    <definedName name="DIRECTO5.60">#REF!</definedName>
    <definedName name="DIRECTO5.61">#REF!</definedName>
    <definedName name="DIRECTO5.62">#REF!</definedName>
    <definedName name="DIRECTO5.63">#REF!</definedName>
    <definedName name="DIRECTO5.64">#REF!</definedName>
    <definedName name="DIRECTO5.65">#REF!</definedName>
    <definedName name="DIRECTO5.66">#REF!</definedName>
    <definedName name="DIRECTO5.67">#REF!</definedName>
    <definedName name="DIRECTO5.68">#REF!</definedName>
    <definedName name="DIRECTO5.69">#REF!</definedName>
    <definedName name="DIRECTO5.70">#REF!</definedName>
    <definedName name="DIRECTO5.71">#REF!</definedName>
    <definedName name="DIRECTO5.72">#REF!</definedName>
    <definedName name="DIRECTO5.73">#REF!</definedName>
    <definedName name="DIRECTO5.74">#REF!</definedName>
    <definedName name="DIRECTO5.77">#REF!</definedName>
    <definedName name="DIRECTO5.78">#REF!</definedName>
    <definedName name="DIRECTO5.79">#REF!</definedName>
    <definedName name="DIRECTO5.80">#REF!</definedName>
    <definedName name="DIRECTO5.82">#REF!</definedName>
    <definedName name="DIRECTO5.83">#REF!</definedName>
    <definedName name="DIRECTO5.84">#REF!</definedName>
    <definedName name="DIRECTO5.85">#REF!</definedName>
    <definedName name="DIRECTO5.86">#REF!</definedName>
    <definedName name="DIRECTO5.87">#REF!</definedName>
    <definedName name="DIRECTO5.88">#REF!</definedName>
    <definedName name="DIRECTO5.89">#REF!</definedName>
    <definedName name="DIRECTO5.90">#REF!</definedName>
    <definedName name="DIRECTO5.91">#REF!</definedName>
    <definedName name="DIRECTO5.92">#REF!</definedName>
    <definedName name="DIRECTO5.93">#REF!</definedName>
    <definedName name="DIRECTO5.94">#REF!</definedName>
    <definedName name="DIRECTO5.95">#REF!</definedName>
    <definedName name="DIRECTO5.96">#REF!</definedName>
    <definedName name="DIRECTO5.97">#REF!</definedName>
    <definedName name="DIRECTO5.98">#REF!</definedName>
    <definedName name="DIRECTO5.99">#REF!</definedName>
    <definedName name="DIRECTO50">#REF!</definedName>
    <definedName name="DIRECTO500">#REF!</definedName>
    <definedName name="DIRECTO501">#REF!</definedName>
    <definedName name="DIRECTO502">#REF!</definedName>
    <definedName name="DIRECTO503">#REF!</definedName>
    <definedName name="DIRECTO504">#REF!</definedName>
    <definedName name="DIRECTO505">#REF!</definedName>
    <definedName name="DIRECTO506">#REF!</definedName>
    <definedName name="DIRECTO507">#REF!</definedName>
    <definedName name="DIRECTO508">#REF!</definedName>
    <definedName name="DIRECTO509">#REF!</definedName>
    <definedName name="DIRECTO51">#REF!</definedName>
    <definedName name="DIRECTO510">#REF!</definedName>
    <definedName name="DIRECTO511">#REF!</definedName>
    <definedName name="DIRECTO512">#REF!</definedName>
    <definedName name="DIRECTO513">#REF!</definedName>
    <definedName name="DIRECTO514">#REF!</definedName>
    <definedName name="DIRECTO515">#REF!</definedName>
    <definedName name="DIRECTO516">#REF!</definedName>
    <definedName name="DIRECTO517">#REF!</definedName>
    <definedName name="DIRECTO518">#REF!</definedName>
    <definedName name="DIRECTO519">#REF!</definedName>
    <definedName name="DIRECTO52">#REF!</definedName>
    <definedName name="DIRECTO520">#REF!</definedName>
    <definedName name="DIRECTO521">#REF!</definedName>
    <definedName name="DIRECTO522">#REF!</definedName>
    <definedName name="DIRECTO523">#REF!</definedName>
    <definedName name="DIRECTO524">#REF!</definedName>
    <definedName name="DIRECTO525">#REF!</definedName>
    <definedName name="DIRECTO526">#REF!</definedName>
    <definedName name="DIRECTO527">#REF!</definedName>
    <definedName name="DIRECTO528">#REF!</definedName>
    <definedName name="DIRECTO529">#REF!</definedName>
    <definedName name="DIRECTO53">#REF!</definedName>
    <definedName name="DIRECTO530">#REF!</definedName>
    <definedName name="DIRECTO531">#REF!</definedName>
    <definedName name="DIRECTO532">#REF!</definedName>
    <definedName name="DIRECTO533">#REF!</definedName>
    <definedName name="DIRECTO534">#REF!</definedName>
    <definedName name="DIRECTO535">#REF!</definedName>
    <definedName name="DIRECTO536">#REF!</definedName>
    <definedName name="DIRECTO537">#REF!</definedName>
    <definedName name="DIRECTO538">#REF!</definedName>
    <definedName name="DIRECTO539">#REF!</definedName>
    <definedName name="DIRECTO54">#REF!</definedName>
    <definedName name="DIRECTO540">#REF!</definedName>
    <definedName name="DIRECTO541">#REF!</definedName>
    <definedName name="DIRECTO542">#REF!</definedName>
    <definedName name="DIRECTO543">#REF!</definedName>
    <definedName name="DIRECTO544">#REF!</definedName>
    <definedName name="DIRECTO545">#REF!</definedName>
    <definedName name="DIRECTO546">#REF!</definedName>
    <definedName name="DIRECTO547">#REF!</definedName>
    <definedName name="DIRECTO548">#REF!</definedName>
    <definedName name="DIRECTO549">#REF!</definedName>
    <definedName name="DIRECTO55">#REF!</definedName>
    <definedName name="DIRECTO550">#REF!</definedName>
    <definedName name="DIRECTO551">#REF!</definedName>
    <definedName name="DIRECTO552">#REF!</definedName>
    <definedName name="DIRECTO553">#REF!</definedName>
    <definedName name="DIRECTO554">#REF!</definedName>
    <definedName name="DIRECTO555">#REF!</definedName>
    <definedName name="directo556">#REF!</definedName>
    <definedName name="DIRECTO557">#REF!</definedName>
    <definedName name="DIRECTO558">#REF!</definedName>
    <definedName name="DIRECTO559">#REF!</definedName>
    <definedName name="DIRECTO56">#REF!</definedName>
    <definedName name="DIRECTO560">#REF!</definedName>
    <definedName name="DIRECTO561">#REF!</definedName>
    <definedName name="DIRECTO562">#REF!</definedName>
    <definedName name="directo563">#REF!</definedName>
    <definedName name="DIRECTO57">#REF!</definedName>
    <definedName name="DIRECTO58">#REF!</definedName>
    <definedName name="DIRECTO59">#REF!</definedName>
    <definedName name="DIRECTO6">#REF!</definedName>
    <definedName name="DIRECTO60">#REF!</definedName>
    <definedName name="DIRECTO61">#REF!</definedName>
    <definedName name="DIRECTO62">#REF!</definedName>
    <definedName name="DIRECTO63">#REF!</definedName>
    <definedName name="DIRECTO64">#REF!</definedName>
    <definedName name="DIRECTO65">#REF!</definedName>
    <definedName name="DIRECTO66">#REF!</definedName>
    <definedName name="DIRECTO67">#REF!</definedName>
    <definedName name="DIRECTO68">#REF!</definedName>
    <definedName name="DIRECTO69">#REF!</definedName>
    <definedName name="DIRECTO7">#REF!</definedName>
    <definedName name="DIRECTO7.12">#REF!</definedName>
    <definedName name="DIRECTO7.13">#REF!</definedName>
    <definedName name="DIRECTO7.14">#REF!</definedName>
    <definedName name="DIRECTO7.15">#REF!</definedName>
    <definedName name="DIRECTO7.16">#REF!</definedName>
    <definedName name="DIRECTO7.17">#REF!</definedName>
    <definedName name="DIRECTO7.18">#REF!</definedName>
    <definedName name="DIRECTO7.19">#REF!</definedName>
    <definedName name="DIRECTO7.20">#REF!</definedName>
    <definedName name="DIRECTO7.21">#REF!</definedName>
    <definedName name="DIRECTO7.22">#REF!</definedName>
    <definedName name="DIRECTO7.23">#REF!</definedName>
    <definedName name="DIRECTO7.24">#REF!</definedName>
    <definedName name="DIRECTO7.25">#REF!</definedName>
    <definedName name="DIRECTO7.26">#REF!</definedName>
    <definedName name="DIRECTO7.27">#REF!</definedName>
    <definedName name="DIRECTO7.28">#REF!</definedName>
    <definedName name="DIRECTO7.29">#REF!</definedName>
    <definedName name="DIRECTO7.30">#REF!</definedName>
    <definedName name="DIRECTO7.31">#REF!</definedName>
    <definedName name="DIRECTO7.32">#REF!</definedName>
    <definedName name="DIRECTO7.33">#REF!</definedName>
    <definedName name="DIRECTO7.34">#REF!</definedName>
    <definedName name="DIRECTO7.35">#REF!</definedName>
    <definedName name="DIRECTO7.36">#REF!</definedName>
    <definedName name="DIRECTO7.37">#REF!</definedName>
    <definedName name="DIRECTO7.38">#REF!</definedName>
    <definedName name="DIRECTO7.39">#REF!</definedName>
    <definedName name="DIRECTO7.40">#REF!</definedName>
    <definedName name="DIRECTO7.41">#REF!</definedName>
    <definedName name="DIRECTO7.42">#REF!</definedName>
    <definedName name="DIRECTO7.43">#REF!</definedName>
    <definedName name="DIRECTO7.44">#REF!</definedName>
    <definedName name="DIRECTO70">#REF!</definedName>
    <definedName name="DIRECTO71">#REF!</definedName>
    <definedName name="DIRECTO72">#REF!</definedName>
    <definedName name="DIRECTO73">#REF!</definedName>
    <definedName name="DIRECTO74">#REF!</definedName>
    <definedName name="DIRECTO75">#REF!</definedName>
    <definedName name="DIRECTO76">#REF!</definedName>
    <definedName name="DIRECTO77">#REF!</definedName>
    <definedName name="DIRECTO78">#REF!</definedName>
    <definedName name="DIRECTO79">#REF!</definedName>
    <definedName name="DIRECTO8">#REF!</definedName>
    <definedName name="DIRECTO80">#REF!</definedName>
    <definedName name="DIRECTO81">#REF!</definedName>
    <definedName name="DIRECTO82">#REF!</definedName>
    <definedName name="DIRECTO83">#REF!</definedName>
    <definedName name="DIRECTO84">#REF!</definedName>
    <definedName name="DIRECTO85">#REF!</definedName>
    <definedName name="DIRECTO86">#REF!</definedName>
    <definedName name="DIRECTO87">#REF!</definedName>
    <definedName name="DIRECTO88">#REF!</definedName>
    <definedName name="DIRECTO89">#REF!</definedName>
    <definedName name="DIRECTO9">#REF!</definedName>
    <definedName name="DIRECTO9.1">#REF!</definedName>
    <definedName name="DIRECTO9.2">#REF!</definedName>
    <definedName name="DIRECTO9.3">#REF!</definedName>
    <definedName name="DIRECTO9.4">#REF!</definedName>
    <definedName name="DIRECTO9.5">#REF!</definedName>
    <definedName name="DIRECTO90">#REF!</definedName>
    <definedName name="DIRECTO91">#REF!</definedName>
    <definedName name="DIRECTO92">#REF!</definedName>
    <definedName name="DIRECTO93">#REF!</definedName>
    <definedName name="DIRECTO94">#REF!</definedName>
    <definedName name="DIRECTO95">#REF!</definedName>
    <definedName name="DIRECTO96">#REF!</definedName>
    <definedName name="DIRECTO97">#REF!</definedName>
    <definedName name="DIRECTO98">#REF!</definedName>
    <definedName name="DIRECTO99">#REF!</definedName>
    <definedName name="DISEÑOS">#REF!</definedName>
    <definedName name="Disolvente_Thinner">#REF!</definedName>
    <definedName name="Dispensador_Jabon_Liquido_Ref._B_4063">#REF!</definedName>
    <definedName name="Dispensador_Toallas_de_Papel_Ref._B_369">#REF!</definedName>
    <definedName name="dj">#REF!</definedName>
    <definedName name="dl">#REF!</definedName>
    <definedName name="dm">#REF!</definedName>
    <definedName name="do">#REF!</definedName>
    <definedName name="Documentacion_y_Marquillado">#REF!</definedName>
    <definedName name="Domos_acrílicos_1.10_x_1.10">#REF!</definedName>
    <definedName name="DOR">#REF!</definedName>
    <definedName name="DOS" localSheetId="5">[0]!ERR</definedName>
    <definedName name="DOS" localSheetId="4">[0]!ERR</definedName>
    <definedName name="DOS" localSheetId="6">[0]!ERR</definedName>
    <definedName name="DOS" localSheetId="7">[0]!ERR</definedName>
    <definedName name="DOS" localSheetId="8">[0]!ERR</definedName>
    <definedName name="DOS" localSheetId="9">[0]!ERR</definedName>
    <definedName name="DOS" localSheetId="12">[0]!ERR</definedName>
    <definedName name="DOS" localSheetId="10">[0]!ERR</definedName>
    <definedName name="DOS" localSheetId="11">[0]!ERR</definedName>
    <definedName name="DOS" localSheetId="13">[0]!ERR</definedName>
    <definedName name="DOS" localSheetId="14">[0]!ERR</definedName>
    <definedName name="DOS" localSheetId="15">[0]!ERR</definedName>
    <definedName name="DOS" localSheetId="16">[0]!ERR</definedName>
    <definedName name="DOS" localSheetId="0">[0]!ERR</definedName>
    <definedName name="DOS">[0]!ERR</definedName>
    <definedName name="DOS_1">#NAME?</definedName>
    <definedName name="DOS_2">#NAME?</definedName>
    <definedName name="DOS_4">#NAME?</definedName>
    <definedName name="DOS_6">#NAME?</definedName>
    <definedName name="DOS_7">#NAME?</definedName>
    <definedName name="DOS_8">#NAME?</definedName>
    <definedName name="Dot_N" localSheetId="0">#REF!</definedName>
    <definedName name="Dot_N">#REF!</definedName>
    <definedName name="DPF" localSheetId="0">#REF!</definedName>
    <definedName name="DPF">#REF!</definedName>
    <definedName name="DPM" localSheetId="0">#REF!</definedName>
    <definedName name="DPM">#REF!</definedName>
    <definedName name="DPR">#REF!</definedName>
    <definedName name="drf">#REF!</definedName>
    <definedName name="ds">#REF!</definedName>
    <definedName name="DSA">#REF!</definedName>
    <definedName name="DSAFZDCXZCAWDAW">#REF!</definedName>
    <definedName name="DSAWE">#REF!</definedName>
    <definedName name="DSDG">#REF!</definedName>
    <definedName name="dsds">#REF!</definedName>
    <definedName name="dsdsd">#REF!</definedName>
    <definedName name="DSFW">#REF!</definedName>
    <definedName name="dt">#REF!</definedName>
    <definedName name="DT_1">#REF!,#REF!,#REF!,#REF!,#REF!,#REF!,#REF!,#REF!,#REF!,#REF!,#REF!,#REF!,#REF!</definedName>
    <definedName name="DT_2" localSheetId="0">#REF!,#REF!,#REF!,#REF!,#REF!,#REF!,#REF!,#REF!,#REF!,#REF!,#REF!,#REF!,#REF!,#REF!,#REF!,#REF!,#REF!,#REF!,#REF!,#REF!</definedName>
    <definedName name="DT_2">#REF!,#REF!,#REF!,#REF!,#REF!,#REF!,#REF!,#REF!,#REF!,#REF!,#REF!,#REF!,#REF!,#REF!,#REF!,#REF!,#REF!,#REF!,#REF!,#REF!</definedName>
    <definedName name="DT_4" localSheetId="0">#REF!,#REF!,#REF!,#REF!,#REF!,#REF!,#REF!,#REF!,#REF!,#REF!,#REF!,#REF!,#REF!,#REF!,#REF!,#REF!,#REF!,#REF!</definedName>
    <definedName name="DT_4">#REF!,#REF!,#REF!,#REF!,#REF!,#REF!,#REF!,#REF!,#REF!,#REF!,#REF!,#REF!,#REF!,#REF!,#REF!,#REF!,#REF!,#REF!</definedName>
    <definedName name="DT_5" localSheetId="0">#REF!,#REF!,#REF!,#REF!,#REF!</definedName>
    <definedName name="DT_5">#REF!,#REF!,#REF!,#REF!,#REF!</definedName>
    <definedName name="DTOLUM">#REF!</definedName>
    <definedName name="DTS">#REF!</definedName>
    <definedName name="DUCHA">#REF!</definedName>
    <definedName name="ducha_antivandalica_mezclador">#REF!</definedName>
    <definedName name="Duitama">#REF!</definedName>
    <definedName name="DuracionMeses">#REF!</definedName>
    <definedName name="DuracionSemanas">#REF!</definedName>
    <definedName name="Durapanel">#REF!</definedName>
    <definedName name="DURMIENTE">#REF!</definedName>
    <definedName name="Durmiente_3_m">#REF!</definedName>
    <definedName name="Durmiente_Abarco_4m">#REF!</definedName>
    <definedName name="Durmiente_Ordinario_4m">#REF!</definedName>
    <definedName name="DURMIENTE510">#REF!</definedName>
    <definedName name="dutr">#REF!</definedName>
    <definedName name="E">#REF!</definedName>
    <definedName name="E21viga1">#REF!</definedName>
    <definedName name="ed" localSheetId="5">[0]!ERR</definedName>
    <definedName name="ed" localSheetId="4">[0]!ERR</definedName>
    <definedName name="ed" localSheetId="6">[0]!ERR</definedName>
    <definedName name="ed" localSheetId="7">[0]!ERR</definedName>
    <definedName name="ed" localSheetId="8">[0]!ERR</definedName>
    <definedName name="ed" localSheetId="9">[0]!ERR</definedName>
    <definedName name="ed" localSheetId="12">[0]!ERR</definedName>
    <definedName name="ed" localSheetId="10">[0]!ERR</definedName>
    <definedName name="ed" localSheetId="11">[0]!ERR</definedName>
    <definedName name="ed" localSheetId="13">[0]!ERR</definedName>
    <definedName name="ed" localSheetId="14">[0]!ERR</definedName>
    <definedName name="ed" localSheetId="15">[0]!ERR</definedName>
    <definedName name="ed" localSheetId="16">[0]!ERR</definedName>
    <definedName name="ed" localSheetId="0">[0]!ERR</definedName>
    <definedName name="ed">[0]!ERR</definedName>
    <definedName name="ED_INDUSTRIAL" localSheetId="0">#REF!</definedName>
    <definedName name="ED_INDUSTRIAL">#REF!</definedName>
    <definedName name="ED_SUBPRODUCTOS" localSheetId="0">#REF!</definedName>
    <definedName name="ED_SUBPRODUCTOS">#REF!</definedName>
    <definedName name="EDFERFW" localSheetId="0">#REF!</definedName>
    <definedName name="EDFERFW">#REF!</definedName>
    <definedName name="edfew" localSheetId="5">#REF!</definedName>
    <definedName name="edfew" localSheetId="4">#REF!</definedName>
    <definedName name="edfew" localSheetId="6">#REF!</definedName>
    <definedName name="edfew" localSheetId="7">#REF!</definedName>
    <definedName name="edfew" localSheetId="8">#REF!</definedName>
    <definedName name="edfew" localSheetId="9">#REF!</definedName>
    <definedName name="edfew" localSheetId="12">#REF!</definedName>
    <definedName name="edfew" localSheetId="10">#REF!</definedName>
    <definedName name="edfew" localSheetId="11">#REF!</definedName>
    <definedName name="edfew" localSheetId="13">#REF!</definedName>
    <definedName name="edfew" localSheetId="14">#REF!</definedName>
    <definedName name="edfew" localSheetId="15">#REF!</definedName>
    <definedName name="edfew" localSheetId="16">#REF!</definedName>
    <definedName name="edfew">#REF!</definedName>
    <definedName name="EDIER">#REF!</definedName>
    <definedName name="EDIFICIO_PIELES">#REF!</definedName>
    <definedName name="ee">#REF!</definedName>
    <definedName name="EE4E" localSheetId="0" hidden="1">{#N/A,#N/A,TRUE,"INGENIERIA";#N/A,#N/A,TRUE,"COMPRAS";#N/A,#N/A,TRUE,"DIRECCION";#N/A,#N/A,TRUE,"RESUMEN"}</definedName>
    <definedName name="EE4E" hidden="1">{#N/A,#N/A,TRUE,"INGENIERIA";#N/A,#N/A,TRUE,"COMPRAS";#N/A,#N/A,TRUE,"DIRECCION";#N/A,#N/A,TRUE,"RESUMEN"}</definedName>
    <definedName name="EEE">#REF!</definedName>
    <definedName name="EEEEEE">#REF!</definedName>
    <definedName name="ef">#REF!</definedName>
    <definedName name="EFE">#REF!</definedName>
    <definedName name="efwef">#REF!</definedName>
    <definedName name="el">#REF!</definedName>
    <definedName name="ELE">#REF!</definedName>
    <definedName name="ELECTRICOS" comment="INSTALACIONES ELECTRICAS">#REF!</definedName>
    <definedName name="ElectricosA" comment="12 Electricos A">#REF!</definedName>
    <definedName name="EM.2">#REF!</definedName>
    <definedName name="EM.4">#REF!</definedName>
    <definedName name="EM.5">#REF!</definedName>
    <definedName name="emanto">#REF!</definedName>
    <definedName name="eme" localSheetId="5">[0]!ERR</definedName>
    <definedName name="eme" localSheetId="4">[0]!ERR</definedName>
    <definedName name="eme" localSheetId="6">[0]!ERR</definedName>
    <definedName name="eme" localSheetId="7">[0]!ERR</definedName>
    <definedName name="eme" localSheetId="8">[0]!ERR</definedName>
    <definedName name="eme" localSheetId="9">[0]!ERR</definedName>
    <definedName name="eme" localSheetId="12">[0]!ERR</definedName>
    <definedName name="eme" localSheetId="10">[0]!ERR</definedName>
    <definedName name="eme" localSheetId="11">[0]!ERR</definedName>
    <definedName name="eme" localSheetId="13">[0]!ERR</definedName>
    <definedName name="eme" localSheetId="14">[0]!ERR</definedName>
    <definedName name="eme" localSheetId="15">[0]!ERR</definedName>
    <definedName name="eme" localSheetId="16">[0]!ERR</definedName>
    <definedName name="eme" localSheetId="0">[0]!ERR</definedName>
    <definedName name="eme">[0]!ERR</definedName>
    <definedName name="Emeflex_3_00_mm" localSheetId="0">#REF!</definedName>
    <definedName name="Emeflex_3_00_mm">#REF!</definedName>
    <definedName name="EMR" localSheetId="0">#REF!</definedName>
    <definedName name="EMR">#REF!</definedName>
    <definedName name="EMRC" localSheetId="0">#REF!</definedName>
    <definedName name="EMRC">#REF!</definedName>
    <definedName name="ENCHAPE">#REF!</definedName>
    <definedName name="ENCHAPECERAMICA">#REF!</definedName>
    <definedName name="ENCHAPELADRILLO">#REF!</definedName>
    <definedName name="encof">#REF!</definedName>
    <definedName name="End_Bal">#REF!</definedName>
    <definedName name="Endurecedor">#REF!</definedName>
    <definedName name="ENE">#REF!</definedName>
    <definedName name="ensayo2" localSheetId="5">[0]!ERR</definedName>
    <definedName name="ensayo2" localSheetId="4">[0]!ERR</definedName>
    <definedName name="ensayo2" localSheetId="6">[0]!ERR</definedName>
    <definedName name="ensayo2" localSheetId="7">[0]!ERR</definedName>
    <definedName name="ensayo2" localSheetId="8">[0]!ERR</definedName>
    <definedName name="ensayo2" localSheetId="9">[0]!ERR</definedName>
    <definedName name="ensayo2" localSheetId="12">[0]!ERR</definedName>
    <definedName name="ensayo2" localSheetId="10">[0]!ERR</definedName>
    <definedName name="ensayo2" localSheetId="11">[0]!ERR</definedName>
    <definedName name="ensayo2" localSheetId="13">[0]!ERR</definedName>
    <definedName name="ensayo2" localSheetId="14">[0]!ERR</definedName>
    <definedName name="ensayo2" localSheetId="15">[0]!ERR</definedName>
    <definedName name="ensayo2" localSheetId="16">[0]!ERR</definedName>
    <definedName name="ensayo2" localSheetId="0">[0]!ERR</definedName>
    <definedName name="ensayo2">[0]!ERR</definedName>
    <definedName name="Ensayos" localSheetId="0">#REF!</definedName>
    <definedName name="Ensayos">#REF!</definedName>
    <definedName name="ENT" localSheetId="0">#REF!</definedName>
    <definedName name="ENT">#REF!</definedName>
    <definedName name="entibado" localSheetId="0">#REF!</definedName>
    <definedName name="entibado">#REF!</definedName>
    <definedName name="Entramado_piso__repisas_8_4_3">#REF!</definedName>
    <definedName name="ENTREPISO">#REF!</definedName>
    <definedName name="EOPJKNCKNCX">#REF!</definedName>
    <definedName name="EQ">#REF!</definedName>
    <definedName name="EQ.SOLDADURA">#REF!</definedName>
    <definedName name="EQP">#REF!</definedName>
    <definedName name="EQR">#REF!</definedName>
    <definedName name="equ">#REF!</definedName>
    <definedName name="EQUI">#REF!</definedName>
    <definedName name="EQUIPO">#REF!</definedName>
    <definedName name="EQUIPO_1">#REF!</definedName>
    <definedName name="Equipo_de_Medida_de_Energia_Activa_y_Reactiva__Transformadores_de_Corriente_de_660_5_A_Bornera_de_Prueba_y_Celda">#REF!</definedName>
    <definedName name="Equipo_para_Suministro_Agua_No_Potable_Según_Especificacion">#REF!</definedName>
    <definedName name="Equipo_para_Suministro_de_Agua_Potable_Según_Especificacion">#REF!</definedName>
    <definedName name="Equipo_Proteccion_de_Incendio_Según_Especificacion">#REF!</definedName>
    <definedName name="EQUIPOS">#REF!</definedName>
    <definedName name="EQUIPOSOLDADURA">#REF!</definedName>
    <definedName name="EQUIPOTRANSP" comment="TRANSPORTE">#REF!</definedName>
    <definedName name="EQUISOLDADURA">#REF!</definedName>
    <definedName name="er">#REF!</definedName>
    <definedName name="EREE">#REF!</definedName>
    <definedName name="eret">#REF!</definedName>
    <definedName name="erradas">#REF!</definedName>
    <definedName name="erradas2">#REF!</definedName>
    <definedName name="ERROR">#REF!</definedName>
    <definedName name="ES" localSheetId="5">[0]!ERR</definedName>
    <definedName name="ES" localSheetId="4">[0]!ERR</definedName>
    <definedName name="ES" localSheetId="6">[0]!ERR</definedName>
    <definedName name="ES" localSheetId="7">[0]!ERR</definedName>
    <definedName name="ES" localSheetId="8">[0]!ERR</definedName>
    <definedName name="ES" localSheetId="9">[0]!ERR</definedName>
    <definedName name="ES" localSheetId="12">[0]!ERR</definedName>
    <definedName name="ES" localSheetId="10">[0]!ERR</definedName>
    <definedName name="ES" localSheetId="11">[0]!ERR</definedName>
    <definedName name="ES" localSheetId="13">[0]!ERR</definedName>
    <definedName name="ES" localSheetId="14">[0]!ERR</definedName>
    <definedName name="ES" localSheetId="15">[0]!ERR</definedName>
    <definedName name="ES" localSheetId="16">[0]!ERR</definedName>
    <definedName name="ES" localSheetId="0">[0]!ERR</definedName>
    <definedName name="ES">[0]!ERR</definedName>
    <definedName name="ES_10" localSheetId="5">ERR</definedName>
    <definedName name="ES_10" localSheetId="4">ERR</definedName>
    <definedName name="ES_10" localSheetId="6">ERR</definedName>
    <definedName name="ES_10" localSheetId="7">ERR</definedName>
    <definedName name="ES_10" localSheetId="8">ERR</definedName>
    <definedName name="ES_10" localSheetId="9">ERR</definedName>
    <definedName name="ES_10" localSheetId="12">ERR</definedName>
    <definedName name="ES_10" localSheetId="10">ERR</definedName>
    <definedName name="ES_10" localSheetId="11">ERR</definedName>
    <definedName name="ES_10" localSheetId="13">ERR</definedName>
    <definedName name="ES_10" localSheetId="14">ERR</definedName>
    <definedName name="ES_10" localSheetId="15">ERR</definedName>
    <definedName name="ES_10" localSheetId="16">ERR</definedName>
    <definedName name="ES_10" localSheetId="0">ERR</definedName>
    <definedName name="ES_10">ERR</definedName>
    <definedName name="ES_3" localSheetId="5">ERR</definedName>
    <definedName name="ES_3" localSheetId="4">ERR</definedName>
    <definedName name="ES_3" localSheetId="6">ERR</definedName>
    <definedName name="ES_3" localSheetId="7">ERR</definedName>
    <definedName name="ES_3" localSheetId="8">ERR</definedName>
    <definedName name="ES_3" localSheetId="9">ERR</definedName>
    <definedName name="ES_3" localSheetId="12">ERR</definedName>
    <definedName name="ES_3" localSheetId="10">ERR</definedName>
    <definedName name="ES_3" localSheetId="11">ERR</definedName>
    <definedName name="ES_3" localSheetId="13">ERR</definedName>
    <definedName name="ES_3" localSheetId="14">ERR</definedName>
    <definedName name="ES_3" localSheetId="15">ERR</definedName>
    <definedName name="ES_3" localSheetId="16">ERR</definedName>
    <definedName name="ES_3" localSheetId="0">ERR</definedName>
    <definedName name="ES_3">ERR</definedName>
    <definedName name="ES_4" localSheetId="5">ERR</definedName>
    <definedName name="ES_4" localSheetId="4">ERR</definedName>
    <definedName name="ES_4" localSheetId="6">ERR</definedName>
    <definedName name="ES_4" localSheetId="7">ERR</definedName>
    <definedName name="ES_4" localSheetId="8">ERR</definedName>
    <definedName name="ES_4" localSheetId="9">ERR</definedName>
    <definedName name="ES_4" localSheetId="12">ERR</definedName>
    <definedName name="ES_4" localSheetId="10">ERR</definedName>
    <definedName name="ES_4" localSheetId="11">ERR</definedName>
    <definedName name="ES_4" localSheetId="13">ERR</definedName>
    <definedName name="ES_4" localSheetId="14">ERR</definedName>
    <definedName name="ES_4" localSheetId="15">ERR</definedName>
    <definedName name="ES_4" localSheetId="16">ERR</definedName>
    <definedName name="ES_4" localSheetId="0">ERR</definedName>
    <definedName name="ES_4">ERR</definedName>
    <definedName name="ES_5" localSheetId="5">ERR</definedName>
    <definedName name="ES_5" localSheetId="4">ERR</definedName>
    <definedName name="ES_5" localSheetId="6">ERR</definedName>
    <definedName name="ES_5" localSheetId="7">ERR</definedName>
    <definedName name="ES_5" localSheetId="8">ERR</definedName>
    <definedName name="ES_5" localSheetId="9">ERR</definedName>
    <definedName name="ES_5" localSheetId="12">ERR</definedName>
    <definedName name="ES_5" localSheetId="10">ERR</definedName>
    <definedName name="ES_5" localSheetId="11">ERR</definedName>
    <definedName name="ES_5" localSheetId="13">ERR</definedName>
    <definedName name="ES_5" localSheetId="14">ERR</definedName>
    <definedName name="ES_5" localSheetId="15">ERR</definedName>
    <definedName name="ES_5" localSheetId="16">ERR</definedName>
    <definedName name="ES_5" localSheetId="0">ERR</definedName>
    <definedName name="ES_5">ERR</definedName>
    <definedName name="ES_6" localSheetId="5">ERR</definedName>
    <definedName name="ES_6" localSheetId="4">ERR</definedName>
    <definedName name="ES_6" localSheetId="6">ERR</definedName>
    <definedName name="ES_6" localSheetId="7">ERR</definedName>
    <definedName name="ES_6" localSheetId="8">ERR</definedName>
    <definedName name="ES_6" localSheetId="9">ERR</definedName>
    <definedName name="ES_6" localSheetId="12">ERR</definedName>
    <definedName name="ES_6" localSheetId="10">ERR</definedName>
    <definedName name="ES_6" localSheetId="11">ERR</definedName>
    <definedName name="ES_6" localSheetId="13">ERR</definedName>
    <definedName name="ES_6" localSheetId="14">ERR</definedName>
    <definedName name="ES_6" localSheetId="15">ERR</definedName>
    <definedName name="ES_6" localSheetId="16">ERR</definedName>
    <definedName name="ES_6" localSheetId="0">ERR</definedName>
    <definedName name="ES_6">ERR</definedName>
    <definedName name="ES_7" localSheetId="5">ERR</definedName>
    <definedName name="ES_7" localSheetId="4">ERR</definedName>
    <definedName name="ES_7" localSheetId="6">ERR</definedName>
    <definedName name="ES_7" localSheetId="7">ERR</definedName>
    <definedName name="ES_7" localSheetId="8">ERR</definedName>
    <definedName name="ES_7" localSheetId="9">ERR</definedName>
    <definedName name="ES_7" localSheetId="12">ERR</definedName>
    <definedName name="ES_7" localSheetId="10">ERR</definedName>
    <definedName name="ES_7" localSheetId="11">ERR</definedName>
    <definedName name="ES_7" localSheetId="13">ERR</definedName>
    <definedName name="ES_7" localSheetId="14">ERR</definedName>
    <definedName name="ES_7" localSheetId="15">ERR</definedName>
    <definedName name="ES_7" localSheetId="16">ERR</definedName>
    <definedName name="ES_7" localSheetId="0">ERR</definedName>
    <definedName name="ES_7">ERR</definedName>
    <definedName name="ES_8" localSheetId="5">ERR</definedName>
    <definedName name="ES_8" localSheetId="4">ERR</definedName>
    <definedName name="ES_8" localSheetId="6">ERR</definedName>
    <definedName name="ES_8" localSheetId="7">ERR</definedName>
    <definedName name="ES_8" localSheetId="8">ERR</definedName>
    <definedName name="ES_8" localSheetId="9">ERR</definedName>
    <definedName name="ES_8" localSheetId="12">ERR</definedName>
    <definedName name="ES_8" localSheetId="10">ERR</definedName>
    <definedName name="ES_8" localSheetId="11">ERR</definedName>
    <definedName name="ES_8" localSheetId="13">ERR</definedName>
    <definedName name="ES_8" localSheetId="14">ERR</definedName>
    <definedName name="ES_8" localSheetId="15">ERR</definedName>
    <definedName name="ES_8" localSheetId="16">ERR</definedName>
    <definedName name="ES_8" localSheetId="0">ERR</definedName>
    <definedName name="ES_8">ERR</definedName>
    <definedName name="ES_9">#NAME?</definedName>
    <definedName name="ESC" localSheetId="5">IF([0]!LG=9,[0]!FES,"")</definedName>
    <definedName name="ESC" localSheetId="4">IF([0]!LG=9,[0]!FES,"")</definedName>
    <definedName name="ESC" localSheetId="6">IF([0]!LG=9,[0]!FES,"")</definedName>
    <definedName name="ESC" localSheetId="7">IF([0]!LG=9,[0]!FES,"")</definedName>
    <definedName name="ESC" localSheetId="8">IF([0]!LG=9,[0]!FES,"")</definedName>
    <definedName name="ESC" localSheetId="9">IF([0]!LG=9,[0]!FES,"")</definedName>
    <definedName name="ESC" localSheetId="12">IF([0]!LG=9,[0]!FES,"")</definedName>
    <definedName name="ESC" localSheetId="10">IF([0]!LG=9,[0]!FES,"")</definedName>
    <definedName name="ESC" localSheetId="11">IF([0]!LG=9,[0]!FES,"")</definedName>
    <definedName name="ESC" localSheetId="13">IF([0]!LG=9,[0]!FES,"")</definedName>
    <definedName name="ESC" localSheetId="14">IF([0]!LG=9,[0]!FES,"")</definedName>
    <definedName name="ESC" localSheetId="15">IF([0]!LG=9,[0]!FES,"")</definedName>
    <definedName name="ESC" localSheetId="16">IF([0]!LG=9,[0]!FES,"")</definedName>
    <definedName name="ESC" localSheetId="0">IF([0]!LG=9,[0]!FES,"")</definedName>
    <definedName name="ESC">IF([0]!LG=9,[0]!FES,"")</definedName>
    <definedName name="Escalera_metálica_en_caracol_Diametro_1_80" localSheetId="0">#REF!</definedName>
    <definedName name="Escalera_metálica_en_caracol_Diametro_1_80">#REF!</definedName>
    <definedName name="Escalera_Metalica_tramo_5_50_ML" localSheetId="0">#REF!</definedName>
    <definedName name="Escalera_Metalica_tramo_5_50_ML">#REF!</definedName>
    <definedName name="Escobas" localSheetId="0">#REF!</definedName>
    <definedName name="Escobas">#REF!</definedName>
    <definedName name="ESCOMBROS">#REF!</definedName>
    <definedName name="Escotilla_de_Inspeccion_tanques_de_agua">#REF!</definedName>
    <definedName name="Escudos_Americanos_para_Sprinkler">#REF!</definedName>
    <definedName name="ESMALTE">#REF!</definedName>
    <definedName name="Esmalte_Pintuco">#REF!</definedName>
    <definedName name="Esmalte_Sintético_Pintulux">#REF!</definedName>
    <definedName name="Espatula">#REF!</definedName>
    <definedName name="Espatulas">#REF!</definedName>
    <definedName name="Espatulas_3">#REF!</definedName>
    <definedName name="Espatulas_5">#REF!</definedName>
    <definedName name="ESPEJO">#REF!</definedName>
    <definedName name="Espejo_4.00_mm">#REF!</definedName>
    <definedName name="Espejo_4_mm">#REF!</definedName>
    <definedName name="ESPEJO3MM">#REF!</definedName>
    <definedName name="Esponjillas">#REF!</definedName>
    <definedName name="ESRFDG">#REF!</definedName>
    <definedName name="EST10A">#REF!</definedName>
    <definedName name="EST10V1">#REF!</definedName>
    <definedName name="EST11A">#REF!</definedName>
    <definedName name="ESTACAS">#REF!</definedName>
    <definedName name="ESTERCOLERO">#REF!</definedName>
    <definedName name="ESTOPA">#REF!</definedName>
    <definedName name="ESTRATO">#REF!</definedName>
    <definedName name="Estructura" comment="08 Aparatos Sanitarios">#REF!</definedName>
    <definedName name="Estructuras_LA228__LA223_Incluye_Poste_12m_750_kg">#REF!</definedName>
    <definedName name="estuco">#REF!</definedName>
    <definedName name="Estufa_Electrica_2_Puestos">#REF!</definedName>
    <definedName name="Estufas">#REF!</definedName>
    <definedName name="ET_DSC">#REF!</definedName>
    <definedName name="ET_IMO">#REF!</definedName>
    <definedName name="ET_IND">#REF!</definedName>
    <definedName name="etffg">#REF!</definedName>
    <definedName name="eui">#REF!</definedName>
    <definedName name="EWW" localSheetId="0" hidden="1">{#N/A,#N/A,TRUE,"INGENIERIA";#N/A,#N/A,TRUE,"COMPRAS";#N/A,#N/A,TRUE,"DIRECCION";#N/A,#N/A,TRUE,"RESUMEN"}</definedName>
    <definedName name="EWW" hidden="1">{#N/A,#N/A,TRUE,"INGENIERIA";#N/A,#N/A,TRUE,"COMPRAS";#N/A,#N/A,TRUE,"DIRECCION";#N/A,#N/A,TRUE,"RESUMEN"}</definedName>
    <definedName name="EX">#REF!</definedName>
    <definedName name="Exacavacion_mecanica">#REF!</definedName>
    <definedName name="EXCAVACION">#REF!</definedName>
    <definedName name="Excavacion_manual_con_retiro">#REF!</definedName>
    <definedName name="EXCAVACIONMANUAL">#REF!</definedName>
    <definedName name="excavacionmaquina">#REF!</definedName>
    <definedName name="EXCAVACIONPARQUEOS">#REF!</definedName>
    <definedName name="exCEL">#REF!</definedName>
    <definedName name="Excel_BuiltIn__FilterDatabase">#REF!</definedName>
    <definedName name="Excel_BuiltIn__FilterDatabase_2">#REF!</definedName>
    <definedName name="Excel_BuiltIn_Print_Area">#REF!</definedName>
    <definedName name="Excel_BuiltIn_Print_Area_1">#REF!</definedName>
    <definedName name="Excel_BuiltIn_Print_Area_1_1">#REF!</definedName>
    <definedName name="Excel_BuiltIn_Print_Area_1_1_1">#REF!</definedName>
    <definedName name="Excel_BuiltIn_Print_Area_1_1_1_1">#REF!</definedName>
    <definedName name="Excel_BuiltIn_Print_Area_1_1_1_1_1">#REF!</definedName>
    <definedName name="Excel_BuiltIn_Print_Area_1_1_1_1_1_1">#REF!</definedName>
    <definedName name="Excel_BuiltIn_Print_Area_3">#REF!</definedName>
    <definedName name="Excel_BuiltIn_Print_Area_3_X">#REF!</definedName>
    <definedName name="Excel_BuiltIn_Print_Area_7">#REF!</definedName>
    <definedName name="Excel_BuiltIn_Print_Titles">#REF!</definedName>
    <definedName name="Excel_BuiltIn_Print_Titles_1">#REF!</definedName>
    <definedName name="Excel_BuiltIn_Print_Titles_1_1">#REF!</definedName>
    <definedName name="Excel_BuiltIn_Print_Titles_1_1_1">#REF!</definedName>
    <definedName name="Excel_BuiltIn_Print_Titles_1_1_1_1">#REF!</definedName>
    <definedName name="Excel_BuiltIn_Print_Titles_10">#REF!</definedName>
    <definedName name="Excel_BuiltIn_Print_Titles_11">#REF!</definedName>
    <definedName name="Excel_BuiltIn_Print_Titles_12">#REF!</definedName>
    <definedName name="Excel_BuiltIn_Print_Titles_13">#REF!</definedName>
    <definedName name="Excel_BuiltIn_Print_Titles_14">#REF!</definedName>
    <definedName name="Excel_BuiltIn_Print_Titles_15">#REF!</definedName>
    <definedName name="Excel_BuiltIn_Print_Titles_16">#REF!</definedName>
    <definedName name="Excel_BuiltIn_Print_Titles_17">#REF!</definedName>
    <definedName name="Excel_BuiltIn_Print_Titles_18">#REF!</definedName>
    <definedName name="Excel_BuiltIn_Print_Titles_19">#REF!</definedName>
    <definedName name="Excel_BuiltIn_Print_Titles_20">#REF!</definedName>
    <definedName name="Excel_BuiltIn_Print_Titles_21">#REF!</definedName>
    <definedName name="Excel_BuiltIn_Print_Titles_23">#REF!</definedName>
    <definedName name="Excel_BuiltIn_Print_Titles_3">#REF!</definedName>
    <definedName name="Excel_BuiltIn_Print_Titles_4">#REF!</definedName>
    <definedName name="Excel_BuiltIn_Print_Titles_5">#REF!</definedName>
    <definedName name="Excel_BuiltIn_Print_Titles_5_XX">#REF!</definedName>
    <definedName name="Excel_BuiltIn_Print_Titles_6">#REF!</definedName>
    <definedName name="Excel_BuiltIn_Print_Titles_7">#REF!</definedName>
    <definedName name="Excel_BuiltIn_Print_Titles_8">#REF!</definedName>
    <definedName name="Excel_BuiltIn_Print_Titles_9">#REF!</definedName>
    <definedName name="EXCROC">#REF!</definedName>
    <definedName name="Extra_Pay">#REF!</definedName>
    <definedName name="Extractor_de_Olores_con_Persiana_Ref.">#REF!</definedName>
    <definedName name="F201.1">#REF!</definedName>
    <definedName name="F201.2">#REF!</definedName>
    <definedName name="F201.3">#REF!</definedName>
    <definedName name="F210.2">#REF!</definedName>
    <definedName name="F210.3">#REF!</definedName>
    <definedName name="F211.1">#REF!</definedName>
    <definedName name="F220.1">#REF!</definedName>
    <definedName name="fa">#REF!</definedName>
    <definedName name="FAC">#REF!</definedName>
    <definedName name="fachad3y4">#REF!</definedName>
    <definedName name="factor">#REF!</definedName>
    <definedName name="FACTOR2">#REF!</definedName>
    <definedName name="FactorCostoPotencia">#REF!</definedName>
    <definedName name="FACTORDIEGO" localSheetId="5">[0]!ERR</definedName>
    <definedName name="FACTORDIEGO" localSheetId="4">[0]!ERR</definedName>
    <definedName name="FACTORDIEGO" localSheetId="6">[0]!ERR</definedName>
    <definedName name="FACTORDIEGO" localSheetId="7">[0]!ERR</definedName>
    <definedName name="FACTORDIEGO" localSheetId="8">[0]!ERR</definedName>
    <definedName name="FACTORDIEGO" localSheetId="9">[0]!ERR</definedName>
    <definedName name="FACTORDIEGO" localSheetId="12">[0]!ERR</definedName>
    <definedName name="FACTORDIEGO" localSheetId="10">[0]!ERR</definedName>
    <definedName name="FACTORDIEGO" localSheetId="11">[0]!ERR</definedName>
    <definedName name="FACTORDIEGO" localSheetId="13">[0]!ERR</definedName>
    <definedName name="FACTORDIEGO" localSheetId="14">[0]!ERR</definedName>
    <definedName name="FACTORDIEGO" localSheetId="15">[0]!ERR</definedName>
    <definedName name="FACTORDIEGO" localSheetId="16">[0]!ERR</definedName>
    <definedName name="FACTORDIEGO" localSheetId="0">[0]!ERR</definedName>
    <definedName name="FACTORDIEGO">[0]!ERR</definedName>
    <definedName name="FactorMultFinal" localSheetId="0">#REF!</definedName>
    <definedName name="FactorMultFinal">#REF!</definedName>
    <definedName name="FactorMultFinalFMMin" localSheetId="0">#REF!</definedName>
    <definedName name="FactorMultFinalFMMin">#REF!</definedName>
    <definedName name="FactorMultiplicaCalculado" localSheetId="0">#REF!</definedName>
    <definedName name="FactorMultiplicaCalculado">#REF!</definedName>
    <definedName name="FactorMultiplicaCalculadoFMMin">#REF!</definedName>
    <definedName name="FAFZCZ">#REF!</definedName>
    <definedName name="FAWEGTAW">#N/A</definedName>
    <definedName name="fb">#REF!</definedName>
    <definedName name="fd">#REF!</definedName>
    <definedName name="fda">#REF!</definedName>
    <definedName name="FDD">#REF!</definedName>
    <definedName name="FDF">#REF!</definedName>
    <definedName name="FDGASDFASD">#REF!</definedName>
    <definedName name="FEB">#REF!</definedName>
    <definedName name="FECH">#REF!</definedName>
    <definedName name="fecha">#REF!</definedName>
    <definedName name="FECHA.CONTRATO">#REF!</definedName>
    <definedName name="FECHA.R1">#REF!</definedName>
    <definedName name="FECHA.R2">#REF!</definedName>
    <definedName name="FECHA.R3">#REF!</definedName>
    <definedName name="FECHA.R4">#REF!</definedName>
    <definedName name="FECHA.SMML">#REF!</definedName>
    <definedName name="FECHA_2">#REF!</definedName>
    <definedName name="FEL">#N/A</definedName>
    <definedName name="Festivos">#REF!</definedName>
    <definedName name="FEWF">#REF!</definedName>
    <definedName name="ff">#REF!</definedName>
    <definedName name="ff_10" localSheetId="5">ERR</definedName>
    <definedName name="ff_10" localSheetId="4">ERR</definedName>
    <definedName name="ff_10" localSheetId="6">ERR</definedName>
    <definedName name="ff_10" localSheetId="7">ERR</definedName>
    <definedName name="ff_10" localSheetId="8">ERR</definedName>
    <definedName name="ff_10" localSheetId="9">ERR</definedName>
    <definedName name="ff_10" localSheetId="12">ERR</definedName>
    <definedName name="ff_10" localSheetId="10">ERR</definedName>
    <definedName name="ff_10" localSheetId="11">ERR</definedName>
    <definedName name="ff_10" localSheetId="13">ERR</definedName>
    <definedName name="ff_10" localSheetId="14">ERR</definedName>
    <definedName name="ff_10" localSheetId="15">ERR</definedName>
    <definedName name="ff_10" localSheetId="16">ERR</definedName>
    <definedName name="ff_10" localSheetId="0">ERR</definedName>
    <definedName name="ff_10">ERR</definedName>
    <definedName name="ff_3" localSheetId="5">ERR</definedName>
    <definedName name="ff_3" localSheetId="4">ERR</definedName>
    <definedName name="ff_3" localSheetId="6">ERR</definedName>
    <definedName name="ff_3" localSheetId="7">ERR</definedName>
    <definedName name="ff_3" localSheetId="8">ERR</definedName>
    <definedName name="ff_3" localSheetId="9">ERR</definedName>
    <definedName name="ff_3" localSheetId="12">ERR</definedName>
    <definedName name="ff_3" localSheetId="10">ERR</definedName>
    <definedName name="ff_3" localSheetId="11">ERR</definedName>
    <definedName name="ff_3" localSheetId="13">ERR</definedName>
    <definedName name="ff_3" localSheetId="14">ERR</definedName>
    <definedName name="ff_3" localSheetId="15">ERR</definedName>
    <definedName name="ff_3" localSheetId="16">ERR</definedName>
    <definedName name="ff_3" localSheetId="0">ERR</definedName>
    <definedName name="ff_3">ERR</definedName>
    <definedName name="ff_4" localSheetId="5">ERR</definedName>
    <definedName name="ff_4" localSheetId="4">ERR</definedName>
    <definedName name="ff_4" localSheetId="6">ERR</definedName>
    <definedName name="ff_4" localSheetId="7">ERR</definedName>
    <definedName name="ff_4" localSheetId="8">ERR</definedName>
    <definedName name="ff_4" localSheetId="9">ERR</definedName>
    <definedName name="ff_4" localSheetId="12">ERR</definedName>
    <definedName name="ff_4" localSheetId="10">ERR</definedName>
    <definedName name="ff_4" localSheetId="11">ERR</definedName>
    <definedName name="ff_4" localSheetId="13">ERR</definedName>
    <definedName name="ff_4" localSheetId="14">ERR</definedName>
    <definedName name="ff_4" localSheetId="15">ERR</definedName>
    <definedName name="ff_4" localSheetId="16">ERR</definedName>
    <definedName name="ff_4" localSheetId="0">ERR</definedName>
    <definedName name="ff_4">ERR</definedName>
    <definedName name="ff_5" localSheetId="5">ERR</definedName>
    <definedName name="ff_5" localSheetId="4">ERR</definedName>
    <definedName name="ff_5" localSheetId="6">ERR</definedName>
    <definedName name="ff_5" localSheetId="7">ERR</definedName>
    <definedName name="ff_5" localSheetId="8">ERR</definedName>
    <definedName name="ff_5" localSheetId="9">ERR</definedName>
    <definedName name="ff_5" localSheetId="12">ERR</definedName>
    <definedName name="ff_5" localSheetId="10">ERR</definedName>
    <definedName name="ff_5" localSheetId="11">ERR</definedName>
    <definedName name="ff_5" localSheetId="13">ERR</definedName>
    <definedName name="ff_5" localSheetId="14">ERR</definedName>
    <definedName name="ff_5" localSheetId="15">ERR</definedName>
    <definedName name="ff_5" localSheetId="16">ERR</definedName>
    <definedName name="ff_5" localSheetId="0">ERR</definedName>
    <definedName name="ff_5">ERR</definedName>
    <definedName name="ff_6" localSheetId="5">ERR</definedName>
    <definedName name="ff_6" localSheetId="4">ERR</definedName>
    <definedName name="ff_6" localSheetId="6">ERR</definedName>
    <definedName name="ff_6" localSheetId="7">ERR</definedName>
    <definedName name="ff_6" localSheetId="8">ERR</definedName>
    <definedName name="ff_6" localSheetId="9">ERR</definedName>
    <definedName name="ff_6" localSheetId="12">ERR</definedName>
    <definedName name="ff_6" localSheetId="10">ERR</definedName>
    <definedName name="ff_6" localSheetId="11">ERR</definedName>
    <definedName name="ff_6" localSheetId="13">ERR</definedName>
    <definedName name="ff_6" localSheetId="14">ERR</definedName>
    <definedName name="ff_6" localSheetId="15">ERR</definedName>
    <definedName name="ff_6" localSheetId="16">ERR</definedName>
    <definedName name="ff_6" localSheetId="0">ERR</definedName>
    <definedName name="ff_6">ERR</definedName>
    <definedName name="ff_7" localSheetId="5">ERR</definedName>
    <definedName name="ff_7" localSheetId="4">ERR</definedName>
    <definedName name="ff_7" localSheetId="6">ERR</definedName>
    <definedName name="ff_7" localSheetId="7">ERR</definedName>
    <definedName name="ff_7" localSheetId="8">ERR</definedName>
    <definedName name="ff_7" localSheetId="9">ERR</definedName>
    <definedName name="ff_7" localSheetId="12">ERR</definedName>
    <definedName name="ff_7" localSheetId="10">ERR</definedName>
    <definedName name="ff_7" localSheetId="11">ERR</definedName>
    <definedName name="ff_7" localSheetId="13">ERR</definedName>
    <definedName name="ff_7" localSheetId="14">ERR</definedName>
    <definedName name="ff_7" localSheetId="15">ERR</definedName>
    <definedName name="ff_7" localSheetId="16">ERR</definedName>
    <definedName name="ff_7" localSheetId="0">ERR</definedName>
    <definedName name="ff_7">ERR</definedName>
    <definedName name="ff_8" localSheetId="5">ERR</definedName>
    <definedName name="ff_8" localSheetId="4">ERR</definedName>
    <definedName name="ff_8" localSheetId="6">ERR</definedName>
    <definedName name="ff_8" localSheetId="7">ERR</definedName>
    <definedName name="ff_8" localSheetId="8">ERR</definedName>
    <definedName name="ff_8" localSheetId="9">ERR</definedName>
    <definedName name="ff_8" localSheetId="12">ERR</definedName>
    <definedName name="ff_8" localSheetId="10">ERR</definedName>
    <definedName name="ff_8" localSheetId="11">ERR</definedName>
    <definedName name="ff_8" localSheetId="13">ERR</definedName>
    <definedName name="ff_8" localSheetId="14">ERR</definedName>
    <definedName name="ff_8" localSheetId="15">ERR</definedName>
    <definedName name="ff_8" localSheetId="16">ERR</definedName>
    <definedName name="ff_8" localSheetId="0">ERR</definedName>
    <definedName name="ff_8">ERR</definedName>
    <definedName name="ff_9" localSheetId="5">ERR</definedName>
    <definedName name="ff_9" localSheetId="4">ERR</definedName>
    <definedName name="ff_9" localSheetId="6">ERR</definedName>
    <definedName name="ff_9" localSheetId="7">ERR</definedName>
    <definedName name="ff_9" localSheetId="8">ERR</definedName>
    <definedName name="ff_9" localSheetId="9">ERR</definedName>
    <definedName name="ff_9" localSheetId="12">ERR</definedName>
    <definedName name="ff_9" localSheetId="10">ERR</definedName>
    <definedName name="ff_9" localSheetId="11">ERR</definedName>
    <definedName name="ff_9" localSheetId="13">ERR</definedName>
    <definedName name="ff_9" localSheetId="14">ERR</definedName>
    <definedName name="ff_9" localSheetId="15">ERR</definedName>
    <definedName name="ff_9" localSheetId="16">ERR</definedName>
    <definedName name="ff_9" localSheetId="0">ERR</definedName>
    <definedName name="ff_9">ERR</definedName>
    <definedName name="FFEW" localSheetId="0">#REF!</definedName>
    <definedName name="FFEW">#REF!</definedName>
    <definedName name="fff" localSheetId="0">#REF!</definedName>
    <definedName name="fff">#REF!</definedName>
    <definedName name="FFFFF" localSheetId="0">#REF!</definedName>
    <definedName name="FFFFF">#REF!</definedName>
    <definedName name="FFG">#REF!</definedName>
    <definedName name="ffrr">#REF!</definedName>
    <definedName name="FG" hidden="1">#REF!</definedName>
    <definedName name="FGERTG" hidden="1">#REF!</definedName>
    <definedName name="fghfg">#N/A</definedName>
    <definedName name="FGV">#REF!</definedName>
    <definedName name="fi">#REF!</definedName>
    <definedName name="FIC">#REF!</definedName>
    <definedName name="Fijamix_Alfa">#REF!</definedName>
    <definedName name="FILOS">#REF!</definedName>
    <definedName name="Fin_de_semana">#REF!</definedName>
    <definedName name="FINANCIACION" localSheetId="5">[0]!ERR</definedName>
    <definedName name="FINANCIACION" localSheetId="4">[0]!ERR</definedName>
    <definedName name="FINANCIACION" localSheetId="6">[0]!ERR</definedName>
    <definedName name="FINANCIACION" localSheetId="7">[0]!ERR</definedName>
    <definedName name="FINANCIACION" localSheetId="8">[0]!ERR</definedName>
    <definedName name="FINANCIACION" localSheetId="9">[0]!ERR</definedName>
    <definedName name="FINANCIACION" localSheetId="12">[0]!ERR</definedName>
    <definedName name="FINANCIACION" localSheetId="10">[0]!ERR</definedName>
    <definedName name="FINANCIACION" localSheetId="11">[0]!ERR</definedName>
    <definedName name="FINANCIACION" localSheetId="13">[0]!ERR</definedName>
    <definedName name="FINANCIACION" localSheetId="14">[0]!ERR</definedName>
    <definedName name="FINANCIACION" localSheetId="15">[0]!ERR</definedName>
    <definedName name="FINANCIACION" localSheetId="16">[0]!ERR</definedName>
    <definedName name="FINANCIACION" localSheetId="0">[0]!ERR</definedName>
    <definedName name="FINANCIACION">[0]!ERR</definedName>
    <definedName name="FINANCIACION_10" localSheetId="5">ERR</definedName>
    <definedName name="FINANCIACION_10" localSheetId="4">ERR</definedName>
    <definedName name="FINANCIACION_10" localSheetId="6">ERR</definedName>
    <definedName name="FINANCIACION_10" localSheetId="7">ERR</definedName>
    <definedName name="FINANCIACION_10" localSheetId="8">ERR</definedName>
    <definedName name="FINANCIACION_10" localSheetId="9">ERR</definedName>
    <definedName name="FINANCIACION_10" localSheetId="12">ERR</definedName>
    <definedName name="FINANCIACION_10" localSheetId="10">ERR</definedName>
    <definedName name="FINANCIACION_10" localSheetId="11">ERR</definedName>
    <definedName name="FINANCIACION_10" localSheetId="13">ERR</definedName>
    <definedName name="FINANCIACION_10" localSheetId="14">ERR</definedName>
    <definedName name="FINANCIACION_10" localSheetId="15">ERR</definedName>
    <definedName name="FINANCIACION_10" localSheetId="16">ERR</definedName>
    <definedName name="FINANCIACION_10" localSheetId="0">ERR</definedName>
    <definedName name="FINANCIACION_10">ERR</definedName>
    <definedName name="FINANCIACION_3" localSheetId="5">ERR</definedName>
    <definedName name="FINANCIACION_3" localSheetId="4">ERR</definedName>
    <definedName name="FINANCIACION_3" localSheetId="6">ERR</definedName>
    <definedName name="FINANCIACION_3" localSheetId="7">ERR</definedName>
    <definedName name="FINANCIACION_3" localSheetId="8">ERR</definedName>
    <definedName name="FINANCIACION_3" localSheetId="9">ERR</definedName>
    <definedName name="FINANCIACION_3" localSheetId="12">ERR</definedName>
    <definedName name="FINANCIACION_3" localSheetId="10">ERR</definedName>
    <definedName name="FINANCIACION_3" localSheetId="11">ERR</definedName>
    <definedName name="FINANCIACION_3" localSheetId="13">ERR</definedName>
    <definedName name="FINANCIACION_3" localSheetId="14">ERR</definedName>
    <definedName name="FINANCIACION_3" localSheetId="15">ERR</definedName>
    <definedName name="FINANCIACION_3" localSheetId="16">ERR</definedName>
    <definedName name="FINANCIACION_3" localSheetId="0">ERR</definedName>
    <definedName name="FINANCIACION_3">ERR</definedName>
    <definedName name="FINANCIACION_4" localSheetId="5">ERR</definedName>
    <definedName name="FINANCIACION_4" localSheetId="4">ERR</definedName>
    <definedName name="FINANCIACION_4" localSheetId="6">ERR</definedName>
    <definedName name="FINANCIACION_4" localSheetId="7">ERR</definedName>
    <definedName name="FINANCIACION_4" localSheetId="8">ERR</definedName>
    <definedName name="FINANCIACION_4" localSheetId="9">ERR</definedName>
    <definedName name="FINANCIACION_4" localSheetId="12">ERR</definedName>
    <definedName name="FINANCIACION_4" localSheetId="10">ERR</definedName>
    <definedName name="FINANCIACION_4" localSheetId="11">ERR</definedName>
    <definedName name="FINANCIACION_4" localSheetId="13">ERR</definedName>
    <definedName name="FINANCIACION_4" localSheetId="14">ERR</definedName>
    <definedName name="FINANCIACION_4" localSheetId="15">ERR</definedName>
    <definedName name="FINANCIACION_4" localSheetId="16">ERR</definedName>
    <definedName name="FINANCIACION_4" localSheetId="0">ERR</definedName>
    <definedName name="FINANCIACION_4">ERR</definedName>
    <definedName name="FINANCIACION_5" localSheetId="5">ERR</definedName>
    <definedName name="FINANCIACION_5" localSheetId="4">ERR</definedName>
    <definedName name="FINANCIACION_5" localSheetId="6">ERR</definedName>
    <definedName name="FINANCIACION_5" localSheetId="7">ERR</definedName>
    <definedName name="FINANCIACION_5" localSheetId="8">ERR</definedName>
    <definedName name="FINANCIACION_5" localSheetId="9">ERR</definedName>
    <definedName name="FINANCIACION_5" localSheetId="12">ERR</definedName>
    <definedName name="FINANCIACION_5" localSheetId="10">ERR</definedName>
    <definedName name="FINANCIACION_5" localSheetId="11">ERR</definedName>
    <definedName name="FINANCIACION_5" localSheetId="13">ERR</definedName>
    <definedName name="FINANCIACION_5" localSheetId="14">ERR</definedName>
    <definedName name="FINANCIACION_5" localSheetId="15">ERR</definedName>
    <definedName name="FINANCIACION_5" localSheetId="16">ERR</definedName>
    <definedName name="FINANCIACION_5" localSheetId="0">ERR</definedName>
    <definedName name="FINANCIACION_5">ERR</definedName>
    <definedName name="FINANCIACION_6" localSheetId="5">ERR</definedName>
    <definedName name="FINANCIACION_6" localSheetId="4">ERR</definedName>
    <definedName name="FINANCIACION_6" localSheetId="6">ERR</definedName>
    <definedName name="FINANCIACION_6" localSheetId="7">ERR</definedName>
    <definedName name="FINANCIACION_6" localSheetId="8">ERR</definedName>
    <definedName name="FINANCIACION_6" localSheetId="9">ERR</definedName>
    <definedName name="FINANCIACION_6" localSheetId="12">ERR</definedName>
    <definedName name="FINANCIACION_6" localSheetId="10">ERR</definedName>
    <definedName name="FINANCIACION_6" localSheetId="11">ERR</definedName>
    <definedName name="FINANCIACION_6" localSheetId="13">ERR</definedName>
    <definedName name="FINANCIACION_6" localSheetId="14">ERR</definedName>
    <definedName name="FINANCIACION_6" localSheetId="15">ERR</definedName>
    <definedName name="FINANCIACION_6" localSheetId="16">ERR</definedName>
    <definedName name="FINANCIACION_6" localSheetId="0">ERR</definedName>
    <definedName name="FINANCIACION_6">ERR</definedName>
    <definedName name="FINANCIACION_7" localSheetId="5">ERR</definedName>
    <definedName name="FINANCIACION_7" localSheetId="4">ERR</definedName>
    <definedName name="FINANCIACION_7" localSheetId="6">ERR</definedName>
    <definedName name="FINANCIACION_7" localSheetId="7">ERR</definedName>
    <definedName name="FINANCIACION_7" localSheetId="8">ERR</definedName>
    <definedName name="FINANCIACION_7" localSheetId="9">ERR</definedName>
    <definedName name="FINANCIACION_7" localSheetId="12">ERR</definedName>
    <definedName name="FINANCIACION_7" localSheetId="10">ERR</definedName>
    <definedName name="FINANCIACION_7" localSheetId="11">ERR</definedName>
    <definedName name="FINANCIACION_7" localSheetId="13">ERR</definedName>
    <definedName name="FINANCIACION_7" localSheetId="14">ERR</definedName>
    <definedName name="FINANCIACION_7" localSheetId="15">ERR</definedName>
    <definedName name="FINANCIACION_7" localSheetId="16">ERR</definedName>
    <definedName name="FINANCIACION_7" localSheetId="0">ERR</definedName>
    <definedName name="FINANCIACION_7">ERR</definedName>
    <definedName name="FINANCIACION_8" localSheetId="5">ERR</definedName>
    <definedName name="FINANCIACION_8" localSheetId="4">ERR</definedName>
    <definedName name="FINANCIACION_8" localSheetId="6">ERR</definedName>
    <definedName name="FINANCIACION_8" localSheetId="7">ERR</definedName>
    <definedName name="FINANCIACION_8" localSheetId="8">ERR</definedName>
    <definedName name="FINANCIACION_8" localSheetId="9">ERR</definedName>
    <definedName name="FINANCIACION_8" localSheetId="12">ERR</definedName>
    <definedName name="FINANCIACION_8" localSheetId="10">ERR</definedName>
    <definedName name="FINANCIACION_8" localSheetId="11">ERR</definedName>
    <definedName name="FINANCIACION_8" localSheetId="13">ERR</definedName>
    <definedName name="FINANCIACION_8" localSheetId="14">ERR</definedName>
    <definedName name="FINANCIACION_8" localSheetId="15">ERR</definedName>
    <definedName name="FINANCIACION_8" localSheetId="16">ERR</definedName>
    <definedName name="FINANCIACION_8" localSheetId="0">ERR</definedName>
    <definedName name="FINANCIACION_8">ERR</definedName>
    <definedName name="FINANCIACION_9" localSheetId="5">ERR</definedName>
    <definedName name="FINANCIACION_9" localSheetId="4">ERR</definedName>
    <definedName name="FINANCIACION_9" localSheetId="6">ERR</definedName>
    <definedName name="FINANCIACION_9" localSheetId="7">ERR</definedName>
    <definedName name="FINANCIACION_9" localSheetId="8">ERR</definedName>
    <definedName name="FINANCIACION_9" localSheetId="9">ERR</definedName>
    <definedName name="FINANCIACION_9" localSheetId="12">ERR</definedName>
    <definedName name="FINANCIACION_9" localSheetId="10">ERR</definedName>
    <definedName name="FINANCIACION_9" localSheetId="11">ERR</definedName>
    <definedName name="FINANCIACION_9" localSheetId="13">ERR</definedName>
    <definedName name="FINANCIACION_9" localSheetId="14">ERR</definedName>
    <definedName name="FINANCIACION_9" localSheetId="15">ERR</definedName>
    <definedName name="FINANCIACION_9" localSheetId="16">ERR</definedName>
    <definedName name="FINANCIACION_9" localSheetId="0">ERR</definedName>
    <definedName name="FINANCIACION_9">ERR</definedName>
    <definedName name="FinPpto" localSheetId="0">#REF!</definedName>
    <definedName name="FinPpto">#REF!</definedName>
    <definedName name="FinPpto2" localSheetId="0">#REF!</definedName>
    <definedName name="FinPpto2">#REF!</definedName>
    <definedName name="fk" localSheetId="0">#REF!</definedName>
    <definedName name="fk">#REF!</definedName>
    <definedName name="Flexometro">#REF!</definedName>
    <definedName name="Flotador_Metálico_1_1_2__Bronce">#REF!</definedName>
    <definedName name="Flotador_Metálico_2__Bronce">#REF!</definedName>
    <definedName name="flq">#REF!</definedName>
    <definedName name="FLUJ">#REF!</definedName>
    <definedName name="FLUJO">#REF!</definedName>
    <definedName name="FO">#REF!</definedName>
    <definedName name="FONTANERO">#REF!</definedName>
    <definedName name="FOR">#REF!</definedName>
    <definedName name="FORMALETA">#REF!</definedName>
    <definedName name="Formaleta_Entrepisos">#REF!</definedName>
    <definedName name="Formaleta_madera">#REF!</definedName>
    <definedName name="Formaleta_plaquetas">#REF!</definedName>
    <definedName name="Formaleta_Sardinel">#REF!</definedName>
    <definedName name="Format">#REF!</definedName>
    <definedName name="FormLinPresup">#REF!</definedName>
    <definedName name="FORMUL">#REF!</definedName>
    <definedName name="frey">#REF!</definedName>
    <definedName name="fry">#REF!</definedName>
    <definedName name="FS">#N/A</definedName>
    <definedName name="FS01_10" localSheetId="5">ERR</definedName>
    <definedName name="FS01_10" localSheetId="4">ERR</definedName>
    <definedName name="FS01_10" localSheetId="6">ERR</definedName>
    <definedName name="FS01_10" localSheetId="7">ERR</definedName>
    <definedName name="FS01_10" localSheetId="8">ERR</definedName>
    <definedName name="FS01_10" localSheetId="9">ERR</definedName>
    <definedName name="FS01_10" localSheetId="12">ERR</definedName>
    <definedName name="FS01_10" localSheetId="10">ERR</definedName>
    <definedName name="FS01_10" localSheetId="11">ERR</definedName>
    <definedName name="FS01_10" localSheetId="13">ERR</definedName>
    <definedName name="FS01_10" localSheetId="14">ERR</definedName>
    <definedName name="FS01_10" localSheetId="15">ERR</definedName>
    <definedName name="FS01_10" localSheetId="16">ERR</definedName>
    <definedName name="FS01_10" localSheetId="0">ERR</definedName>
    <definedName name="FS01_10">ERR</definedName>
    <definedName name="FS01_3" localSheetId="5">ERR</definedName>
    <definedName name="FS01_3" localSheetId="4">ERR</definedName>
    <definedName name="FS01_3" localSheetId="6">ERR</definedName>
    <definedName name="FS01_3" localSheetId="7">ERR</definedName>
    <definedName name="FS01_3" localSheetId="8">ERR</definedName>
    <definedName name="FS01_3" localSheetId="9">ERR</definedName>
    <definedName name="FS01_3" localSheetId="12">ERR</definedName>
    <definedName name="FS01_3" localSheetId="10">ERR</definedName>
    <definedName name="FS01_3" localSheetId="11">ERR</definedName>
    <definedName name="FS01_3" localSheetId="13">ERR</definedName>
    <definedName name="FS01_3" localSheetId="14">ERR</definedName>
    <definedName name="FS01_3" localSheetId="15">ERR</definedName>
    <definedName name="FS01_3" localSheetId="16">ERR</definedName>
    <definedName name="FS01_3" localSheetId="0">ERR</definedName>
    <definedName name="FS01_3">ERR</definedName>
    <definedName name="FS01_4" localSheetId="5">ERR</definedName>
    <definedName name="FS01_4" localSheetId="4">ERR</definedName>
    <definedName name="FS01_4" localSheetId="6">ERR</definedName>
    <definedName name="FS01_4" localSheetId="7">ERR</definedName>
    <definedName name="FS01_4" localSheetId="8">ERR</definedName>
    <definedName name="FS01_4" localSheetId="9">ERR</definedName>
    <definedName name="FS01_4" localSheetId="12">ERR</definedName>
    <definedName name="FS01_4" localSheetId="10">ERR</definedName>
    <definedName name="FS01_4" localSheetId="11">ERR</definedName>
    <definedName name="FS01_4" localSheetId="13">ERR</definedName>
    <definedName name="FS01_4" localSheetId="14">ERR</definedName>
    <definedName name="FS01_4" localSheetId="15">ERR</definedName>
    <definedName name="FS01_4" localSheetId="16">ERR</definedName>
    <definedName name="FS01_4" localSheetId="0">ERR</definedName>
    <definedName name="FS01_4">ERR</definedName>
    <definedName name="FS01_5" localSheetId="5">ERR</definedName>
    <definedName name="FS01_5" localSheetId="4">ERR</definedName>
    <definedName name="FS01_5" localSheetId="6">ERR</definedName>
    <definedName name="FS01_5" localSheetId="7">ERR</definedName>
    <definedName name="FS01_5" localSheetId="8">ERR</definedName>
    <definedName name="FS01_5" localSheetId="9">ERR</definedName>
    <definedName name="FS01_5" localSheetId="12">ERR</definedName>
    <definedName name="FS01_5" localSheetId="10">ERR</definedName>
    <definedName name="FS01_5" localSheetId="11">ERR</definedName>
    <definedName name="FS01_5" localSheetId="13">ERR</definedName>
    <definedName name="FS01_5" localSheetId="14">ERR</definedName>
    <definedName name="FS01_5" localSheetId="15">ERR</definedName>
    <definedName name="FS01_5" localSheetId="16">ERR</definedName>
    <definedName name="FS01_5" localSheetId="0">ERR</definedName>
    <definedName name="FS01_5">ERR</definedName>
    <definedName name="FS01_6" localSheetId="5">ERR</definedName>
    <definedName name="FS01_6" localSheetId="4">ERR</definedName>
    <definedName name="FS01_6" localSheetId="6">ERR</definedName>
    <definedName name="FS01_6" localSheetId="7">ERR</definedName>
    <definedName name="FS01_6" localSheetId="8">ERR</definedName>
    <definedName name="FS01_6" localSheetId="9">ERR</definedName>
    <definedName name="FS01_6" localSheetId="12">ERR</definedName>
    <definedName name="FS01_6" localSheetId="10">ERR</definedName>
    <definedName name="FS01_6" localSheetId="11">ERR</definedName>
    <definedName name="FS01_6" localSheetId="13">ERR</definedName>
    <definedName name="FS01_6" localSheetId="14">ERR</definedName>
    <definedName name="FS01_6" localSheetId="15">ERR</definedName>
    <definedName name="FS01_6" localSheetId="16">ERR</definedName>
    <definedName name="FS01_6" localSheetId="0">ERR</definedName>
    <definedName name="FS01_6">ERR</definedName>
    <definedName name="FS01_7" localSheetId="5">ERR</definedName>
    <definedName name="FS01_7" localSheetId="4">ERR</definedName>
    <definedName name="FS01_7" localSheetId="6">ERR</definedName>
    <definedName name="FS01_7" localSheetId="7">ERR</definedName>
    <definedName name="FS01_7" localSheetId="8">ERR</definedName>
    <definedName name="FS01_7" localSheetId="9">ERR</definedName>
    <definedName name="FS01_7" localSheetId="12">ERR</definedName>
    <definedName name="FS01_7" localSheetId="10">ERR</definedName>
    <definedName name="FS01_7" localSheetId="11">ERR</definedName>
    <definedName name="FS01_7" localSheetId="13">ERR</definedName>
    <definedName name="FS01_7" localSheetId="14">ERR</definedName>
    <definedName name="FS01_7" localSheetId="15">ERR</definedName>
    <definedName name="FS01_7" localSheetId="16">ERR</definedName>
    <definedName name="FS01_7" localSheetId="0">ERR</definedName>
    <definedName name="FS01_7">ERR</definedName>
    <definedName name="FS01_8" localSheetId="5">ERR</definedName>
    <definedName name="FS01_8" localSheetId="4">ERR</definedName>
    <definedName name="FS01_8" localSheetId="6">ERR</definedName>
    <definedName name="FS01_8" localSheetId="7">ERR</definedName>
    <definedName name="FS01_8" localSheetId="8">ERR</definedName>
    <definedName name="FS01_8" localSheetId="9">ERR</definedName>
    <definedName name="FS01_8" localSheetId="12">ERR</definedName>
    <definedName name="FS01_8" localSheetId="10">ERR</definedName>
    <definedName name="FS01_8" localSheetId="11">ERR</definedName>
    <definedName name="FS01_8" localSheetId="13">ERR</definedName>
    <definedName name="FS01_8" localSheetId="14">ERR</definedName>
    <definedName name="FS01_8" localSheetId="15">ERR</definedName>
    <definedName name="FS01_8" localSheetId="16">ERR</definedName>
    <definedName name="FS01_8" localSheetId="0">ERR</definedName>
    <definedName name="FS01_8">ERR</definedName>
    <definedName name="FS01_9" localSheetId="5">ERR</definedName>
    <definedName name="FS01_9" localSheetId="4">ERR</definedName>
    <definedName name="FS01_9" localSheetId="6">ERR</definedName>
    <definedName name="FS01_9" localSheetId="7">ERR</definedName>
    <definedName name="FS01_9" localSheetId="8">ERR</definedName>
    <definedName name="FS01_9" localSheetId="9">ERR</definedName>
    <definedName name="FS01_9" localSheetId="12">ERR</definedName>
    <definedName name="FS01_9" localSheetId="10">ERR</definedName>
    <definedName name="FS01_9" localSheetId="11">ERR</definedName>
    <definedName name="FS01_9" localSheetId="13">ERR</definedName>
    <definedName name="FS01_9" localSheetId="14">ERR</definedName>
    <definedName name="FS01_9" localSheetId="15">ERR</definedName>
    <definedName name="FS01_9" localSheetId="16">ERR</definedName>
    <definedName name="FS01_9" localSheetId="0">ERR</definedName>
    <definedName name="FS01_9">ERR</definedName>
    <definedName name="ftb" localSheetId="0">#REF!</definedName>
    <definedName name="ftb">#REF!</definedName>
    <definedName name="fu" localSheetId="0">#REF!</definedName>
    <definedName name="fu">#REF!</definedName>
    <definedName name="fuente" localSheetId="0">#REF!</definedName>
    <definedName name="fuente">#REF!</definedName>
    <definedName name="Full_Print">#REF!</definedName>
    <definedName name="fv">#REF!</definedName>
    <definedName name="FXDF">#REF!</definedName>
    <definedName name="fy">#REF!</definedName>
    <definedName name="ga">#REF!</definedName>
    <definedName name="GABINETE">#REF!</definedName>
    <definedName name="Gabinete_Cerrado_de_Comunicaciones_de_100x60x60_cm.">#REF!</definedName>
    <definedName name="Gabinete_Cerrado_de_Comunicaciones_de_60x60x60_cm.">#REF!</definedName>
    <definedName name="Gabinetes_de_Incendio">#REF!</definedName>
    <definedName name="Gabinetes_de_Incendio_Clase_I">#REF!</definedName>
    <definedName name="Gabinetes_Metalicos__Cal._16_min__Color_Gris_Claro_para_T_GEN_1">#REF!</definedName>
    <definedName name="Gabinetes_Metalicos__Cal._16_min__Color_Gris_Claro_para_T_GEN_2">#REF!</definedName>
    <definedName name="Gabinetes_Metalicos__Cal._16_min__Color_Gris_Claro_para_T_GEN_3">#REF!</definedName>
    <definedName name="Gabinetes_Metalicos__Cal._16_min__Color_Gris_Claro_para_Tablero_General">#REF!</definedName>
    <definedName name="Gancho_teja_eternit_55_MM">#REF!</definedName>
    <definedName name="GAS">#REF!</definedName>
    <definedName name="GastosViajes">#REF!</definedName>
    <definedName name="gb">#REF!</definedName>
    <definedName name="gc">#REF!</definedName>
    <definedName name="gd">#REF!</definedName>
    <definedName name="GDBVBF" hidden="1">#REF!</definedName>
    <definedName name="gdj">#REF!</definedName>
    <definedName name="Geotextil_tejido_ST_200">#REF!</definedName>
    <definedName name="geotextil2000">#REF!</definedName>
    <definedName name="gf">#REF!</definedName>
    <definedName name="GFG">#REF!</definedName>
    <definedName name="gft">#REF!</definedName>
    <definedName name="gg">#REF!</definedName>
    <definedName name="ggfdsgfd">#REF!</definedName>
    <definedName name="GGG" localSheetId="5">[0]!ERR</definedName>
    <definedName name="GGG" localSheetId="4">[0]!ERR</definedName>
    <definedName name="GGG" localSheetId="6">[0]!ERR</definedName>
    <definedName name="GGG" localSheetId="7">[0]!ERR</definedName>
    <definedName name="GGG" localSheetId="8">[0]!ERR</definedName>
    <definedName name="GGG" localSheetId="9">[0]!ERR</definedName>
    <definedName name="GGG" localSheetId="12">[0]!ERR</definedName>
    <definedName name="GGG" localSheetId="10">[0]!ERR</definedName>
    <definedName name="GGG" localSheetId="11">[0]!ERR</definedName>
    <definedName name="GGG" localSheetId="13">[0]!ERR</definedName>
    <definedName name="GGG" localSheetId="14">[0]!ERR</definedName>
    <definedName name="GGG" localSheetId="15">[0]!ERR</definedName>
    <definedName name="GGG" localSheetId="16">[0]!ERR</definedName>
    <definedName name="GGG" localSheetId="0">[0]!ERR</definedName>
    <definedName name="GGG">[0]!ERR</definedName>
    <definedName name="GGG_10" localSheetId="5">ERR</definedName>
    <definedName name="GGG_10" localSheetId="4">ERR</definedName>
    <definedName name="GGG_10" localSheetId="6">ERR</definedName>
    <definedName name="GGG_10" localSheetId="7">ERR</definedName>
    <definedName name="GGG_10" localSheetId="8">ERR</definedName>
    <definedName name="GGG_10" localSheetId="9">ERR</definedName>
    <definedName name="GGG_10" localSheetId="12">ERR</definedName>
    <definedName name="GGG_10" localSheetId="10">ERR</definedName>
    <definedName name="GGG_10" localSheetId="11">ERR</definedName>
    <definedName name="GGG_10" localSheetId="13">ERR</definedName>
    <definedName name="GGG_10" localSheetId="14">ERR</definedName>
    <definedName name="GGG_10" localSheetId="15">ERR</definedName>
    <definedName name="GGG_10" localSheetId="16">ERR</definedName>
    <definedName name="GGG_10" localSheetId="0">ERR</definedName>
    <definedName name="GGG_10">ERR</definedName>
    <definedName name="GGG_3" localSheetId="5">ERR</definedName>
    <definedName name="GGG_3" localSheetId="4">ERR</definedName>
    <definedName name="GGG_3" localSheetId="6">ERR</definedName>
    <definedName name="GGG_3" localSheetId="7">ERR</definedName>
    <definedName name="GGG_3" localSheetId="8">ERR</definedName>
    <definedName name="GGG_3" localSheetId="9">ERR</definedName>
    <definedName name="GGG_3" localSheetId="12">ERR</definedName>
    <definedName name="GGG_3" localSheetId="10">ERR</definedName>
    <definedName name="GGG_3" localSheetId="11">ERR</definedName>
    <definedName name="GGG_3" localSheetId="13">ERR</definedName>
    <definedName name="GGG_3" localSheetId="14">ERR</definedName>
    <definedName name="GGG_3" localSheetId="15">ERR</definedName>
    <definedName name="GGG_3" localSheetId="16">ERR</definedName>
    <definedName name="GGG_3" localSheetId="0">ERR</definedName>
    <definedName name="GGG_3">ERR</definedName>
    <definedName name="GGG_4" localSheetId="5">ERR</definedName>
    <definedName name="GGG_4" localSheetId="4">ERR</definedName>
    <definedName name="GGG_4" localSheetId="6">ERR</definedName>
    <definedName name="GGG_4" localSheetId="7">ERR</definedName>
    <definedName name="GGG_4" localSheetId="8">ERR</definedName>
    <definedName name="GGG_4" localSheetId="9">ERR</definedName>
    <definedName name="GGG_4" localSheetId="12">ERR</definedName>
    <definedName name="GGG_4" localSheetId="10">ERR</definedName>
    <definedName name="GGG_4" localSheetId="11">ERR</definedName>
    <definedName name="GGG_4" localSheetId="13">ERR</definedName>
    <definedName name="GGG_4" localSheetId="14">ERR</definedName>
    <definedName name="GGG_4" localSheetId="15">ERR</definedName>
    <definedName name="GGG_4" localSheetId="16">ERR</definedName>
    <definedName name="GGG_4" localSheetId="0">ERR</definedName>
    <definedName name="GGG_4">ERR</definedName>
    <definedName name="GGG_5" localSheetId="5">ERR</definedName>
    <definedName name="GGG_5" localSheetId="4">ERR</definedName>
    <definedName name="GGG_5" localSheetId="6">ERR</definedName>
    <definedName name="GGG_5" localSheetId="7">ERR</definedName>
    <definedName name="GGG_5" localSheetId="8">ERR</definedName>
    <definedName name="GGG_5" localSheetId="9">ERR</definedName>
    <definedName name="GGG_5" localSheetId="12">ERR</definedName>
    <definedName name="GGG_5" localSheetId="10">ERR</definedName>
    <definedName name="GGG_5" localSheetId="11">ERR</definedName>
    <definedName name="GGG_5" localSheetId="13">ERR</definedName>
    <definedName name="GGG_5" localSheetId="14">ERR</definedName>
    <definedName name="GGG_5" localSheetId="15">ERR</definedName>
    <definedName name="GGG_5" localSheetId="16">ERR</definedName>
    <definedName name="GGG_5" localSheetId="0">ERR</definedName>
    <definedName name="GGG_5">ERR</definedName>
    <definedName name="GGG_6" localSheetId="5">ERR</definedName>
    <definedName name="GGG_6" localSheetId="4">ERR</definedName>
    <definedName name="GGG_6" localSheetId="6">ERR</definedName>
    <definedName name="GGG_6" localSheetId="7">ERR</definedName>
    <definedName name="GGG_6" localSheetId="8">ERR</definedName>
    <definedName name="GGG_6" localSheetId="9">ERR</definedName>
    <definedName name="GGG_6" localSheetId="12">ERR</definedName>
    <definedName name="GGG_6" localSheetId="10">ERR</definedName>
    <definedName name="GGG_6" localSheetId="11">ERR</definedName>
    <definedName name="GGG_6" localSheetId="13">ERR</definedName>
    <definedName name="GGG_6" localSheetId="14">ERR</definedName>
    <definedName name="GGG_6" localSheetId="15">ERR</definedName>
    <definedName name="GGG_6" localSheetId="16">ERR</definedName>
    <definedName name="GGG_6" localSheetId="0">ERR</definedName>
    <definedName name="GGG_6">ERR</definedName>
    <definedName name="GGG_7" localSheetId="5">ERR</definedName>
    <definedName name="GGG_7" localSheetId="4">ERR</definedName>
    <definedName name="GGG_7" localSheetId="6">ERR</definedName>
    <definedName name="GGG_7" localSheetId="7">ERR</definedName>
    <definedName name="GGG_7" localSheetId="8">ERR</definedName>
    <definedName name="GGG_7" localSheetId="9">ERR</definedName>
    <definedName name="GGG_7" localSheetId="12">ERR</definedName>
    <definedName name="GGG_7" localSheetId="10">ERR</definedName>
    <definedName name="GGG_7" localSheetId="11">ERR</definedName>
    <definedName name="GGG_7" localSheetId="13">ERR</definedName>
    <definedName name="GGG_7" localSheetId="14">ERR</definedName>
    <definedName name="GGG_7" localSheetId="15">ERR</definedName>
    <definedName name="GGG_7" localSheetId="16">ERR</definedName>
    <definedName name="GGG_7" localSheetId="0">ERR</definedName>
    <definedName name="GGG_7">ERR</definedName>
    <definedName name="GGG_8" localSheetId="5">ERR</definedName>
    <definedName name="GGG_8" localSheetId="4">ERR</definedName>
    <definedName name="GGG_8" localSheetId="6">ERR</definedName>
    <definedName name="GGG_8" localSheetId="7">ERR</definedName>
    <definedName name="GGG_8" localSheetId="8">ERR</definedName>
    <definedName name="GGG_8" localSheetId="9">ERR</definedName>
    <definedName name="GGG_8" localSheetId="12">ERR</definedName>
    <definedName name="GGG_8" localSheetId="10">ERR</definedName>
    <definedName name="GGG_8" localSheetId="11">ERR</definedName>
    <definedName name="GGG_8" localSheetId="13">ERR</definedName>
    <definedName name="GGG_8" localSheetId="14">ERR</definedName>
    <definedName name="GGG_8" localSheetId="15">ERR</definedName>
    <definedName name="GGG_8" localSheetId="16">ERR</definedName>
    <definedName name="GGG_8" localSheetId="0">ERR</definedName>
    <definedName name="GGG_8">ERR</definedName>
    <definedName name="GGG_9" localSheetId="5">ERR</definedName>
    <definedName name="GGG_9" localSheetId="4">ERR</definedName>
    <definedName name="GGG_9" localSheetId="6">ERR</definedName>
    <definedName name="GGG_9" localSheetId="7">ERR</definedName>
    <definedName name="GGG_9" localSheetId="8">ERR</definedName>
    <definedName name="GGG_9" localSheetId="9">ERR</definedName>
    <definedName name="GGG_9" localSheetId="12">ERR</definedName>
    <definedName name="GGG_9" localSheetId="10">ERR</definedName>
    <definedName name="GGG_9" localSheetId="11">ERR</definedName>
    <definedName name="GGG_9" localSheetId="13">ERR</definedName>
    <definedName name="GGG_9" localSheetId="14">ERR</definedName>
    <definedName name="GGG_9" localSheetId="15">ERR</definedName>
    <definedName name="GGG_9" localSheetId="16">ERR</definedName>
    <definedName name="GGG_9" localSheetId="0">ERR</definedName>
    <definedName name="GGG_9">ERR</definedName>
    <definedName name="gggg" localSheetId="0">#REF!</definedName>
    <definedName name="gggg">#REF!</definedName>
    <definedName name="GGHH" localSheetId="0">#REF!</definedName>
    <definedName name="GGHH">#REF!</definedName>
    <definedName name="ggy" localSheetId="0">#REF!,#REF!</definedName>
    <definedName name="ggy">#REF!,#REF!</definedName>
    <definedName name="gh" localSheetId="0">#REF!</definedName>
    <definedName name="gh">#REF!</definedName>
    <definedName name="GHDRR" hidden="1">#REF!</definedName>
    <definedName name="ghgh">#REF!</definedName>
    <definedName name="ghhjhj">#REF!</definedName>
    <definedName name="ghu">#REF!</definedName>
    <definedName name="gj">#REF!</definedName>
    <definedName name="GKJDGDIJZ">"Imagen 3"</definedName>
    <definedName name="gl">#REF!</definedName>
    <definedName name="gmt">#REF!</definedName>
    <definedName name="gn">#REF!</definedName>
    <definedName name="gnm">#REF!</definedName>
    <definedName name="gñ">#REF!</definedName>
    <definedName name="gp">#REF!</definedName>
    <definedName name="GRA">#REF!</definedName>
    <definedName name="GRAC">#REF!</definedName>
    <definedName name="Grama_Kikuyo">#REF!</definedName>
    <definedName name="Granito__No_hay_sugerencias__peruano_No_3">#REF!</definedName>
    <definedName name="Granito_Blanco_Huila_No._1">#REF!</definedName>
    <definedName name="Granito_Rosa_Porrino_JP__30___e_10mm">#REF!</definedName>
    <definedName name="GRANITOBLANCO">#REF!</definedName>
    <definedName name="GRANITOVERDE">#REF!</definedName>
    <definedName name="GRANSON">#REF!</definedName>
    <definedName name="GRAVA">#REF!</definedName>
    <definedName name="Gravas">#REF!</definedName>
    <definedName name="Gravilla">#REF!</definedName>
    <definedName name="Gravilla_de_río">#REF!</definedName>
    <definedName name="GRFEDS" hidden="1">#REF!</definedName>
    <definedName name="Griferia_lavamanos">#REF!</definedName>
    <definedName name="Griferia_Lavaplatos_Flamingo_Ref._90500_000_000">#REF!</definedName>
    <definedName name="gris">#REF!</definedName>
    <definedName name="grl">#REF!</definedName>
    <definedName name="GRO">#REF!</definedName>
    <definedName name="GRUPO1">#REF!</definedName>
    <definedName name="GRUPO2">#REF!</definedName>
    <definedName name="GT" localSheetId="5">IF([0]!LG=9,[0]!FES,"")</definedName>
    <definedName name="GT" localSheetId="4">IF([0]!LG=9,[0]!FES,"")</definedName>
    <definedName name="GT" localSheetId="6">IF([0]!LG=9,[0]!FES,"")</definedName>
    <definedName name="GT" localSheetId="7">IF([0]!LG=9,[0]!FES,"")</definedName>
    <definedName name="GT" localSheetId="8">IF([0]!LG=9,[0]!FES,"")</definedName>
    <definedName name="GT" localSheetId="9">IF([0]!LG=9,[0]!FES,"")</definedName>
    <definedName name="GT" localSheetId="12">IF([0]!LG=9,[0]!FES,"")</definedName>
    <definedName name="GT" localSheetId="10">IF([0]!LG=9,[0]!FES,"")</definedName>
    <definedName name="GT" localSheetId="11">IF([0]!LG=9,[0]!FES,"")</definedName>
    <definedName name="GT" localSheetId="13">IF([0]!LG=9,[0]!FES,"")</definedName>
    <definedName name="GT" localSheetId="14">IF([0]!LG=9,[0]!FES,"")</definedName>
    <definedName name="GT" localSheetId="15">IF([0]!LG=9,[0]!FES,"")</definedName>
    <definedName name="GT" localSheetId="16">IF([0]!LG=9,[0]!FES,"")</definedName>
    <definedName name="GT" localSheetId="0">IF([0]!LG=9,[0]!FES,"")</definedName>
    <definedName name="GT">IF([0]!LG=9,[0]!FES,"")</definedName>
    <definedName name="gte" localSheetId="0">#REF!</definedName>
    <definedName name="gte">#REF!</definedName>
    <definedName name="GTI" localSheetId="0">#REF!</definedName>
    <definedName name="GTI">#REF!</definedName>
    <definedName name="guaimar" localSheetId="0">#REF!</definedName>
    <definedName name="guaimar">#REF!</definedName>
    <definedName name="Guardaescoba_cemento">#REF!</definedName>
    <definedName name="Guardaescoba_en_Aluminio__incl._Instalacion">#REF!</definedName>
    <definedName name="gy">#REF!</definedName>
    <definedName name="h">#REF!</definedName>
    <definedName name="ha">#REF!</definedName>
    <definedName name="HD.3">#REF!</definedName>
    <definedName name="HD.4">#REF!</definedName>
    <definedName name="Header_Row">ROW(#REF!)</definedName>
    <definedName name="HERR">#REF!</definedName>
    <definedName name="HERRAMIENTA">#REF!</definedName>
    <definedName name="Herramienta_menor">#REF!</definedName>
    <definedName name="HERRAMIENTA02">#REF!</definedName>
    <definedName name="herramientas">#REF!</definedName>
    <definedName name="hgt">#REF!</definedName>
    <definedName name="hgu">#REF!</definedName>
    <definedName name="hh" localSheetId="0" hidden="1">{#N/A,#N/A,TRUE,"INGENIERIA";#N/A,#N/A,TRUE,"COMPRAS";#N/A,#N/A,TRUE,"DIRECCION";#N/A,#N/A,TRUE,"RESUMEN"}</definedName>
    <definedName name="hh" hidden="1">{#N/A,#N/A,TRUE,"INGENIERIA";#N/A,#N/A,TRUE,"COMPRAS";#N/A,#N/A,TRUE,"DIRECCION";#N/A,#N/A,TRUE,"RESUMEN"}</definedName>
    <definedName name="HHHHHHHHH">#REF!</definedName>
    <definedName name="Hid">#REF!</definedName>
    <definedName name="HIDROSANITARIO2">#REF!</definedName>
    <definedName name="Hidrosanitarios" comment="Apus">#REF!</definedName>
    <definedName name="HIE">#REF!</definedName>
    <definedName name="HIERRO">#REF!</definedName>
    <definedName name="hijo">#REF!</definedName>
    <definedName name="HILLARY">#REF!</definedName>
    <definedName name="HILO">#REF!</definedName>
    <definedName name="HILOC">#REF!</definedName>
    <definedName name="hj">#REF!</definedName>
    <definedName name="hjk">#REF!</definedName>
    <definedName name="HK" localSheetId="5">[0]!ERR</definedName>
    <definedName name="HK" localSheetId="4">[0]!ERR</definedName>
    <definedName name="HK" localSheetId="6">[0]!ERR</definedName>
    <definedName name="HK" localSheetId="7">[0]!ERR</definedName>
    <definedName name="HK" localSheetId="8">[0]!ERR</definedName>
    <definedName name="HK" localSheetId="9">[0]!ERR</definedName>
    <definedName name="HK" localSheetId="12">[0]!ERR</definedName>
    <definedName name="HK" localSheetId="10">[0]!ERR</definedName>
    <definedName name="HK" localSheetId="11">[0]!ERR</definedName>
    <definedName name="HK" localSheetId="13">[0]!ERR</definedName>
    <definedName name="HK" localSheetId="14">[0]!ERR</definedName>
    <definedName name="HK" localSheetId="15">[0]!ERR</definedName>
    <definedName name="HK" localSheetId="16">[0]!ERR</definedName>
    <definedName name="HK" localSheetId="0">[0]!ERR</definedName>
    <definedName name="HK">[0]!ERR</definedName>
    <definedName name="hl" localSheetId="0">#REF!</definedName>
    <definedName name="hl">#REF!</definedName>
    <definedName name="HM" localSheetId="0">#REF!</definedName>
    <definedName name="HM">#REF!</definedName>
    <definedName name="hnt" localSheetId="0">#REF!</definedName>
    <definedName name="hnt">#REF!</definedName>
    <definedName name="Hoja__1__de__3">#REF!</definedName>
    <definedName name="Hoja_Entamborada_en_Madera_2.10x1.50_2_Hojas">#REF!</definedName>
    <definedName name="Hoja_Entamborada_en_Madera_2.10x75">#REF!</definedName>
    <definedName name="Hoja_Entamborada_en_Madera_2.10x90">#REF!</definedName>
    <definedName name="Hoja_Entamborada_en_Madera_2.25x90">#REF!</definedName>
    <definedName name="Hoja_Entamborada_en_Madera_2.40x4.80_4_Hojas_Plegable">#REF!</definedName>
    <definedName name="HOJA1">#REF!</definedName>
    <definedName name="hoja169">#REF!</definedName>
    <definedName name="HOJA56">#REF!</definedName>
    <definedName name="HOJACEGUETA">#REF!</definedName>
    <definedName name="hojas">#REF!</definedName>
    <definedName name="HonoraProfesionales">#REF!</definedName>
    <definedName name="HonoraTecnicos">#REF!</definedName>
    <definedName name="HORAS">#REF!</definedName>
    <definedName name="Horno_Microondas">#REF!</definedName>
    <definedName name="hoy" hidden="1">#REF!</definedName>
    <definedName name="hp">#REF!</definedName>
    <definedName name="hpiso">#REF!</definedName>
    <definedName name="hqi">#REF!</definedName>
    <definedName name="ht">#REF!</definedName>
    <definedName name="htk">#REF!</definedName>
    <definedName name="HTTRH">#REF!</definedName>
    <definedName name="HYT">#REF!</definedName>
    <definedName name="I">#REF!</definedName>
    <definedName name="I.V.A.">#REF!</definedName>
    <definedName name="ICABALLETEAC">#REF!</definedName>
    <definedName name="ICABALLETEZ">#REF!</definedName>
    <definedName name="id">#REF!</definedName>
    <definedName name="IF">#REF!</definedName>
    <definedName name="ig">#REF!</definedName>
    <definedName name="ii">#REF!</definedName>
    <definedName name="IIIIK">#REF!</definedName>
    <definedName name="ij">#REF!</definedName>
    <definedName name="ik">#REF!</definedName>
    <definedName name="ikj">#REF!</definedName>
    <definedName name="Impacto">#REF!</definedName>
    <definedName name="IMPERMEABILIZACION">#REF!</definedName>
    <definedName name="Impermeabilizante">#REF!</definedName>
    <definedName name="Impermeabilizante_concreto_de_3000_P.S.I.">#REF!</definedName>
    <definedName name="Impermeabilizante_mortero_1_3">#REF!</definedName>
    <definedName name="Impermeabilizante_mortero_1_4">#REF!</definedName>
    <definedName name="ImpPolizasConsultoria">#REF!</definedName>
    <definedName name="ImpPolizasObra">#REF!</definedName>
    <definedName name="Imprev">#REF!</definedName>
    <definedName name="Imprevistos">#REF!</definedName>
    <definedName name="Imprima">#REF!</definedName>
    <definedName name="Imprimir_área_IM">#REF!</definedName>
    <definedName name="Imprimir_área_IM_1">#REF!</definedName>
    <definedName name="Imprimir_títulos_IM">#REF!</definedName>
    <definedName name="IN">#REF!</definedName>
    <definedName name="Incremento_Fluido_3000_psi">#REF!</definedName>
    <definedName name="INDIRECTOS">#REF!</definedName>
    <definedName name="induccion">#REF!</definedName>
    <definedName name="inf">#REF!</definedName>
    <definedName name="INFG">#REF!</definedName>
    <definedName name="infiltra">#REF!</definedName>
    <definedName name="INFILTRACION">#REF!</definedName>
    <definedName name="INGABUSAS" comment="08 Aparatos Sanitarios">#REF!</definedName>
    <definedName name="INGENIERO">#REF!</definedName>
    <definedName name="INICIOPPTO">#REF!</definedName>
    <definedName name="inn">#REF!</definedName>
    <definedName name="Ins">#REF!</definedName>
    <definedName name="INSPECCION">#REF!</definedName>
    <definedName name="INSPECCION2">#REF!</definedName>
    <definedName name="INSPECTOR">#REF!</definedName>
    <definedName name="Inst_Hidrosanitarias" localSheetId="0">#REF!+#REF!</definedName>
    <definedName name="Inst_Hidrosanitarias">#REF!+#REF!</definedName>
    <definedName name="Instalacion">#REF!</definedName>
    <definedName name="instalacion_lavamanos">#REF!</definedName>
    <definedName name="instalacion_lavaplatos">#REF!</definedName>
    <definedName name="instalacion_sanitario">#REF!</definedName>
    <definedName name="Instalación_y_dotación">#REF!</definedName>
    <definedName name="INSTALACIONCUBIERTA">#REF!</definedName>
    <definedName name="INSTALACIONPARARRAYO">#REF!</definedName>
    <definedName name="INSU">#REF!</definedName>
    <definedName name="INSUMO">#N/A</definedName>
    <definedName name="INSUMOS">#REF!</definedName>
    <definedName name="Int">#REF!</definedName>
    <definedName name="InTap">#REF!</definedName>
    <definedName name="Interest_Rate">#REF!</definedName>
    <definedName name="INTERRUPTORAUTOMATICO">#REF!</definedName>
    <definedName name="Interventor">#REF!</definedName>
    <definedName name="INTERVENTORIA">#REF!</definedName>
    <definedName name="IntVal">#REF!</definedName>
    <definedName name="INV_11">#REF!</definedName>
    <definedName name="io">#REF!</definedName>
    <definedName name="IOUHH" localSheetId="5">[0]!ERR</definedName>
    <definedName name="IOUHH" localSheetId="4">[0]!ERR</definedName>
    <definedName name="IOUHH" localSheetId="6">[0]!ERR</definedName>
    <definedName name="IOUHH" localSheetId="7">[0]!ERR</definedName>
    <definedName name="IOUHH" localSheetId="8">[0]!ERR</definedName>
    <definedName name="IOUHH" localSheetId="9">[0]!ERR</definedName>
    <definedName name="IOUHH" localSheetId="12">[0]!ERR</definedName>
    <definedName name="IOUHH" localSheetId="10">[0]!ERR</definedName>
    <definedName name="IOUHH" localSheetId="11">[0]!ERR</definedName>
    <definedName name="IOUHH" localSheetId="13">[0]!ERR</definedName>
    <definedName name="IOUHH" localSheetId="14">[0]!ERR</definedName>
    <definedName name="IOUHH" localSheetId="15">[0]!ERR</definedName>
    <definedName name="IOUHH" localSheetId="16">[0]!ERR</definedName>
    <definedName name="IOUHH" localSheetId="0">[0]!ERR</definedName>
    <definedName name="IOUHH">[0]!ERR</definedName>
    <definedName name="ir" localSheetId="0">#REF!</definedName>
    <definedName name="ir">#REF!</definedName>
    <definedName name="it." localSheetId="0">#REF!</definedName>
    <definedName name="it.">#REF!</definedName>
    <definedName name="ITEM" localSheetId="0">#REF!</definedName>
    <definedName name="ITEM">#REF!</definedName>
    <definedName name="ITEM1">#REF!</definedName>
    <definedName name="item12.17">#REF!</definedName>
    <definedName name="item12.18">#REF!</definedName>
    <definedName name="item12.19">#REF!</definedName>
    <definedName name="item12.20">#REF!</definedName>
    <definedName name="item12.21">#REF!</definedName>
    <definedName name="item12.22">#REF!</definedName>
    <definedName name="item12.23">#REF!</definedName>
    <definedName name="item12.24">#REF!</definedName>
    <definedName name="item12.25">#REF!</definedName>
    <definedName name="item12.26">#REF!</definedName>
    <definedName name="ITEM14.2">#REF!</definedName>
    <definedName name="item14.3">#REF!</definedName>
    <definedName name="item14.4">#REF!</definedName>
    <definedName name="item14.5">#REF!</definedName>
    <definedName name="ITEM15">#REF!</definedName>
    <definedName name="ITEM2">#REF!</definedName>
    <definedName name="item2.1">#REF!</definedName>
    <definedName name="item2.10">#REF!</definedName>
    <definedName name="item2.11">#REF!</definedName>
    <definedName name="ITEM2.12">#REF!</definedName>
    <definedName name="ITEM201.1">#REF!</definedName>
    <definedName name="ITEM201.2">#REF!</definedName>
    <definedName name="ITEM201.3">#REF!</definedName>
    <definedName name="ITEM210.2">#REF!</definedName>
    <definedName name="ITEM210.3">#REF!</definedName>
    <definedName name="ITEM211.1">#REF!</definedName>
    <definedName name="ITEM220.1">#REF!</definedName>
    <definedName name="ITEM222">#REF!</definedName>
    <definedName name="ITEM230">#REF!</definedName>
    <definedName name="item230.1">#REF!</definedName>
    <definedName name="ITEM3">#REF!</definedName>
    <definedName name="ITEM3.15">#REF!</definedName>
    <definedName name="ITEM3.16">#REF!</definedName>
    <definedName name="ITEM3.17">#REF!</definedName>
    <definedName name="ITEM3.18">#REF!</definedName>
    <definedName name="ITEM3.19">#REF!</definedName>
    <definedName name="ITEM3.20">#REF!</definedName>
    <definedName name="ITEM3.21">#REF!</definedName>
    <definedName name="ITEM3.22">#REF!</definedName>
    <definedName name="ITEM3.23">#REF!</definedName>
    <definedName name="item310">#REF!</definedName>
    <definedName name="item320">#REF!</definedName>
    <definedName name="item320.2">#REF!</definedName>
    <definedName name="ITEM330">#REF!</definedName>
    <definedName name="item330.1">#REF!</definedName>
    <definedName name="item4.2.10">#REF!</definedName>
    <definedName name="item4.2.11">#REF!</definedName>
    <definedName name="ITEM4.20">#REF!</definedName>
    <definedName name="ITEM4.21">#REF!</definedName>
    <definedName name="ITEM4.22">#REF!</definedName>
    <definedName name="ITEM4.23">#REF!</definedName>
    <definedName name="ITEM4.24">#REF!</definedName>
    <definedName name="ITEM4.25">#REF!</definedName>
    <definedName name="ITEM4.26">#REF!</definedName>
    <definedName name="ITEM4.27">#REF!</definedName>
    <definedName name="ITEM4.28">#REF!</definedName>
    <definedName name="ITEM4.29">#REF!</definedName>
    <definedName name="ITEM4.30">#REF!</definedName>
    <definedName name="ITEM4.31">#REF!</definedName>
    <definedName name="ITEM4.32">#REF!</definedName>
    <definedName name="ITEM4.33">#REF!</definedName>
    <definedName name="ITEM4.34">#REF!</definedName>
    <definedName name="ITEM4.35">#REF!</definedName>
    <definedName name="ITEM4.36">#REF!</definedName>
    <definedName name="ITEM4.37">#REF!</definedName>
    <definedName name="ITEM4.38">#REF!</definedName>
    <definedName name="ITEM4.39">#REF!</definedName>
    <definedName name="ITEM4.40">#REF!</definedName>
    <definedName name="ITEM4.41">#REF!</definedName>
    <definedName name="ITEM4.42">#REF!</definedName>
    <definedName name="ITEM4.43">#REF!</definedName>
    <definedName name="ITEM4.44">#REF!</definedName>
    <definedName name="ITEM4.45">#REF!</definedName>
    <definedName name="ITEM4.46">#REF!</definedName>
    <definedName name="ITEM410">#REF!</definedName>
    <definedName name="ITEM420">#REF!</definedName>
    <definedName name="ITEM450">#REF!</definedName>
    <definedName name="item450.2P">#REF!</definedName>
    <definedName name="item5.1.1">#REF!</definedName>
    <definedName name="item5.1.2">#REF!</definedName>
    <definedName name="ITEM5.100">#REF!</definedName>
    <definedName name="ITEM5.101">#REF!</definedName>
    <definedName name="ITEM5.104">#REF!</definedName>
    <definedName name="ITEM5.105">#REF!</definedName>
    <definedName name="ITEM5.106">#REF!</definedName>
    <definedName name="ITEM5.107">#REF!</definedName>
    <definedName name="ITEM5.108">#REF!</definedName>
    <definedName name="ITEM5.109">#REF!</definedName>
    <definedName name="ITEM5.111">#REF!</definedName>
    <definedName name="ITEM5.112">#REF!</definedName>
    <definedName name="ITEM5.113">#REF!</definedName>
    <definedName name="ITEM5.114">#REF!</definedName>
    <definedName name="ITEM5.115">#REF!</definedName>
    <definedName name="item5.2.1">#REF!</definedName>
    <definedName name="item5.2.2">#REF!</definedName>
    <definedName name="item5.2.3">#REF!</definedName>
    <definedName name="item5.2.4">#REF!</definedName>
    <definedName name="item5.2.5">#REF!</definedName>
    <definedName name="item5.2.6">#REF!</definedName>
    <definedName name="item5.2.7">#REF!</definedName>
    <definedName name="ITEM5.53">#REF!</definedName>
    <definedName name="ITEM5.54">#REF!</definedName>
    <definedName name="ITEM5.55">#REF!</definedName>
    <definedName name="ITEM5.56">#REF!</definedName>
    <definedName name="ITEM5.57">#REF!</definedName>
    <definedName name="ITEM5.58">#REF!</definedName>
    <definedName name="ITEM5.59">#REF!</definedName>
    <definedName name="ITEM5.60">#REF!</definedName>
    <definedName name="ITEM5.61">#REF!</definedName>
    <definedName name="ITEM5.62">#REF!</definedName>
    <definedName name="ITEM5.63">#REF!</definedName>
    <definedName name="ITEM5.64">#REF!</definedName>
    <definedName name="ITEM5.65">#REF!</definedName>
    <definedName name="ITEM5.66">#REF!</definedName>
    <definedName name="ITEM5.67">#REF!</definedName>
    <definedName name="ITEM5.68">#REF!</definedName>
    <definedName name="ITEM5.69">#REF!</definedName>
    <definedName name="ITEM5.70">#REF!</definedName>
    <definedName name="ITEM5.71">#REF!</definedName>
    <definedName name="ITEM5.72">#REF!</definedName>
    <definedName name="ITEM5.73">#REF!</definedName>
    <definedName name="ITEM5.74">#REF!</definedName>
    <definedName name="ITEM5.77">#REF!</definedName>
    <definedName name="ITEM5.78">#REF!</definedName>
    <definedName name="ITEM5.79">#REF!</definedName>
    <definedName name="ITEM5.80">#REF!</definedName>
    <definedName name="ITEM5.82">#REF!</definedName>
    <definedName name="ITEM5.83">#REF!</definedName>
    <definedName name="ITEM5.84">#REF!</definedName>
    <definedName name="ITEM5.85">#REF!</definedName>
    <definedName name="ITEM5.86">#REF!</definedName>
    <definedName name="ITEM5.87">#REF!</definedName>
    <definedName name="ITEM5.88">#REF!</definedName>
    <definedName name="ITEM5.89">#REF!</definedName>
    <definedName name="ITEM5.90">#REF!</definedName>
    <definedName name="ITEM5.91">#REF!</definedName>
    <definedName name="ITEM5.92">#REF!</definedName>
    <definedName name="ITEM5.93">#REF!</definedName>
    <definedName name="ITEM5.94">#REF!</definedName>
    <definedName name="ITEM5.95">#REF!</definedName>
    <definedName name="ITEM5.96">#REF!</definedName>
    <definedName name="ITEM5.97">#REF!</definedName>
    <definedName name="ITEM5.98">#REF!</definedName>
    <definedName name="ITEM5.99">#REF!</definedName>
    <definedName name="ITEM521">#REF!</definedName>
    <definedName name="item600.1">#REF!</definedName>
    <definedName name="ITEM610">#REF!</definedName>
    <definedName name="item610.1">#REF!</definedName>
    <definedName name="item610.2">#REF!</definedName>
    <definedName name="ITEM630.4">#REF!</definedName>
    <definedName name="ITEM630.5">#REF!</definedName>
    <definedName name="ITEM630.6">#REF!</definedName>
    <definedName name="ITEM630.7">#REF!</definedName>
    <definedName name="ITEM630.8">#REF!</definedName>
    <definedName name="ITEM632">#REF!</definedName>
    <definedName name="ITEM640">#REF!</definedName>
    <definedName name="item640.3">#REF!</definedName>
    <definedName name="ITEM661">#REF!</definedName>
    <definedName name="ITEM671">#REF!</definedName>
    <definedName name="item673.1">#REF!</definedName>
    <definedName name="item673.3">#REF!</definedName>
    <definedName name="ITEM681">#REF!</definedName>
    <definedName name="ITEM7.1">#REF!</definedName>
    <definedName name="ITEM7.10">#REF!</definedName>
    <definedName name="ITEM7.11">#REF!</definedName>
    <definedName name="ITEM7.12">#REF!</definedName>
    <definedName name="ITEM7.13">#REF!</definedName>
    <definedName name="ITEM7.14">#REF!</definedName>
    <definedName name="ITEM7.15">#REF!</definedName>
    <definedName name="ITEM7.16">#REF!</definedName>
    <definedName name="ITEM7.17">#REF!</definedName>
    <definedName name="ITEM7.18">#REF!</definedName>
    <definedName name="ITEM7.19">#REF!</definedName>
    <definedName name="ITEM7.2">#REF!</definedName>
    <definedName name="ITEM7.20">#REF!</definedName>
    <definedName name="ITEM7.21">#REF!</definedName>
    <definedName name="ITEM7.22">#REF!</definedName>
    <definedName name="ITEM7.23">#REF!</definedName>
    <definedName name="ITEM7.24">#REF!</definedName>
    <definedName name="ITEM7.25">#REF!</definedName>
    <definedName name="ITEM7.26">#REF!</definedName>
    <definedName name="ITEM7.27">#REF!</definedName>
    <definedName name="ITEM7.28">#REF!</definedName>
    <definedName name="ITEM7.29">#REF!</definedName>
    <definedName name="ITEM7.3">#REF!</definedName>
    <definedName name="ITEM7.30">#REF!</definedName>
    <definedName name="ITEM7.31">#REF!</definedName>
    <definedName name="ITEM7.32">#REF!</definedName>
    <definedName name="ITEM7.33">#REF!</definedName>
    <definedName name="ITEM7.34">#REF!</definedName>
    <definedName name="ITEM7.35">#REF!</definedName>
    <definedName name="ITEM7.4">#REF!</definedName>
    <definedName name="ITEM7.5">#REF!</definedName>
    <definedName name="ITEM7.6">#REF!</definedName>
    <definedName name="ITEM7.7">#REF!</definedName>
    <definedName name="ITEM7.8">#REF!</definedName>
    <definedName name="ITEM7.9">#REF!</definedName>
    <definedName name="item700.1">#REF!</definedName>
    <definedName name="ITEM704">#REF!</definedName>
    <definedName name="item710.1">#REF!</definedName>
    <definedName name="item710.2">#REF!</definedName>
    <definedName name="ITEM720">#REF!</definedName>
    <definedName name="item730.1">#REF!</definedName>
    <definedName name="item730.2">#REF!</definedName>
    <definedName name="item730.2.4">#REF!</definedName>
    <definedName name="item8.3.5">#REF!</definedName>
    <definedName name="item8.4.7">#REF!</definedName>
    <definedName name="ITEM900">#REF!</definedName>
    <definedName name="item900.2">#REF!</definedName>
    <definedName name="ITEN320">#REF!</definedName>
    <definedName name="IVA">#REF!</definedName>
    <definedName name="IVA_UTIL">#REF!</definedName>
    <definedName name="IVAConsultoria">#REF!</definedName>
    <definedName name="IVAS">#REF!</definedName>
    <definedName name="IVASobreUtilidad">#REF!</definedName>
    <definedName name="IvaSUtl">#REF!</definedName>
    <definedName name="IZQ_AUX">LEFT(#REF!,2)</definedName>
    <definedName name="j">#REF!</definedName>
    <definedName name="JA">#REF!</definedName>
    <definedName name="Jardines">#REF!</definedName>
    <definedName name="JE">#REF!</definedName>
    <definedName name="jh">#REF!</definedName>
    <definedName name="jhgjhgjhg">#REF!</definedName>
    <definedName name="JI">#REF!</definedName>
    <definedName name="JJ">#REF!</definedName>
    <definedName name="jjj">#REF!</definedName>
    <definedName name="jjjjj">#REF!</definedName>
    <definedName name="jk">#REF!</definedName>
    <definedName name="JKSDBJSLSDKHFSDHFLDSKJKHFJSDHFKJDBVJKDBVDSDVDVFVVFFVFVFVFV">#REF!</definedName>
    <definedName name="jn">#REF!</definedName>
    <definedName name="jñ">#REF!</definedName>
    <definedName name="jo">#REF!</definedName>
    <definedName name="JOHN">#REF!</definedName>
    <definedName name="JOHNNY" localSheetId="5">[0]!ERR</definedName>
    <definedName name="JOHNNY" localSheetId="4">[0]!ERR</definedName>
    <definedName name="JOHNNY" localSheetId="6">[0]!ERR</definedName>
    <definedName name="JOHNNY" localSheetId="7">[0]!ERR</definedName>
    <definedName name="JOHNNY" localSheetId="8">[0]!ERR</definedName>
    <definedName name="JOHNNY" localSheetId="9">[0]!ERR</definedName>
    <definedName name="JOHNNY" localSheetId="12">[0]!ERR</definedName>
    <definedName name="JOHNNY" localSheetId="10">[0]!ERR</definedName>
    <definedName name="JOHNNY" localSheetId="11">[0]!ERR</definedName>
    <definedName name="JOHNNY" localSheetId="13">[0]!ERR</definedName>
    <definedName name="JOHNNY" localSheetId="14">[0]!ERR</definedName>
    <definedName name="JOHNNY" localSheetId="15">[0]!ERR</definedName>
    <definedName name="JOHNNY" localSheetId="16">[0]!ERR</definedName>
    <definedName name="JOHNNY" localSheetId="0">[0]!ERR</definedName>
    <definedName name="JOHNNY">[0]!ERR</definedName>
    <definedName name="JOHNNY_10" localSheetId="5">ERR</definedName>
    <definedName name="JOHNNY_10" localSheetId="4">ERR</definedName>
    <definedName name="JOHNNY_10" localSheetId="6">ERR</definedName>
    <definedName name="JOHNNY_10" localSheetId="7">ERR</definedName>
    <definedName name="JOHNNY_10" localSheetId="8">ERR</definedName>
    <definedName name="JOHNNY_10" localSheetId="9">ERR</definedName>
    <definedName name="JOHNNY_10" localSheetId="12">ERR</definedName>
    <definedName name="JOHNNY_10" localSheetId="10">ERR</definedName>
    <definedName name="JOHNNY_10" localSheetId="11">ERR</definedName>
    <definedName name="JOHNNY_10" localSheetId="13">ERR</definedName>
    <definedName name="JOHNNY_10" localSheetId="14">ERR</definedName>
    <definedName name="JOHNNY_10" localSheetId="15">ERR</definedName>
    <definedName name="JOHNNY_10" localSheetId="16">ERR</definedName>
    <definedName name="JOHNNY_10" localSheetId="0">ERR</definedName>
    <definedName name="JOHNNY_10">ERR</definedName>
    <definedName name="JOHNNY_3" localSheetId="5">ERR</definedName>
    <definedName name="JOHNNY_3" localSheetId="4">ERR</definedName>
    <definedName name="JOHNNY_3" localSheetId="6">ERR</definedName>
    <definedName name="JOHNNY_3" localSheetId="7">ERR</definedName>
    <definedName name="JOHNNY_3" localSheetId="8">ERR</definedName>
    <definedName name="JOHNNY_3" localSheetId="9">ERR</definedName>
    <definedName name="JOHNNY_3" localSheetId="12">ERR</definedName>
    <definedName name="JOHNNY_3" localSheetId="10">ERR</definedName>
    <definedName name="JOHNNY_3" localSheetId="11">ERR</definedName>
    <definedName name="JOHNNY_3" localSheetId="13">ERR</definedName>
    <definedName name="JOHNNY_3" localSheetId="14">ERR</definedName>
    <definedName name="JOHNNY_3" localSheetId="15">ERR</definedName>
    <definedName name="JOHNNY_3" localSheetId="16">ERR</definedName>
    <definedName name="JOHNNY_3" localSheetId="0">ERR</definedName>
    <definedName name="JOHNNY_3">ERR</definedName>
    <definedName name="JOHNNY_4" localSheetId="5">ERR</definedName>
    <definedName name="JOHNNY_4" localSheetId="4">ERR</definedName>
    <definedName name="JOHNNY_4" localSheetId="6">ERR</definedName>
    <definedName name="JOHNNY_4" localSheetId="7">ERR</definedName>
    <definedName name="JOHNNY_4" localSheetId="8">ERR</definedName>
    <definedName name="JOHNNY_4" localSheetId="9">ERR</definedName>
    <definedName name="JOHNNY_4" localSheetId="12">ERR</definedName>
    <definedName name="JOHNNY_4" localSheetId="10">ERR</definedName>
    <definedName name="JOHNNY_4" localSheetId="11">ERR</definedName>
    <definedName name="JOHNNY_4" localSheetId="13">ERR</definedName>
    <definedName name="JOHNNY_4" localSheetId="14">ERR</definedName>
    <definedName name="JOHNNY_4" localSheetId="15">ERR</definedName>
    <definedName name="JOHNNY_4" localSheetId="16">ERR</definedName>
    <definedName name="JOHNNY_4" localSheetId="0">ERR</definedName>
    <definedName name="JOHNNY_4">ERR</definedName>
    <definedName name="JOHNNY_5" localSheetId="5">ERR</definedName>
    <definedName name="JOHNNY_5" localSheetId="4">ERR</definedName>
    <definedName name="JOHNNY_5" localSheetId="6">ERR</definedName>
    <definedName name="JOHNNY_5" localSheetId="7">ERR</definedName>
    <definedName name="JOHNNY_5" localSheetId="8">ERR</definedName>
    <definedName name="JOHNNY_5" localSheetId="9">ERR</definedName>
    <definedName name="JOHNNY_5" localSheetId="12">ERR</definedName>
    <definedName name="JOHNNY_5" localSheetId="10">ERR</definedName>
    <definedName name="JOHNNY_5" localSheetId="11">ERR</definedName>
    <definedName name="JOHNNY_5" localSheetId="13">ERR</definedName>
    <definedName name="JOHNNY_5" localSheetId="14">ERR</definedName>
    <definedName name="JOHNNY_5" localSheetId="15">ERR</definedName>
    <definedName name="JOHNNY_5" localSheetId="16">ERR</definedName>
    <definedName name="JOHNNY_5" localSheetId="0">ERR</definedName>
    <definedName name="JOHNNY_5">ERR</definedName>
    <definedName name="JOHNNY_6" localSheetId="5">ERR</definedName>
    <definedName name="JOHNNY_6" localSheetId="4">ERR</definedName>
    <definedName name="JOHNNY_6" localSheetId="6">ERR</definedName>
    <definedName name="JOHNNY_6" localSheetId="7">ERR</definedName>
    <definedName name="JOHNNY_6" localSheetId="8">ERR</definedName>
    <definedName name="JOHNNY_6" localSheetId="9">ERR</definedName>
    <definedName name="JOHNNY_6" localSheetId="12">ERR</definedName>
    <definedName name="JOHNNY_6" localSheetId="10">ERR</definedName>
    <definedName name="JOHNNY_6" localSheetId="11">ERR</definedName>
    <definedName name="JOHNNY_6" localSheetId="13">ERR</definedName>
    <definedName name="JOHNNY_6" localSheetId="14">ERR</definedName>
    <definedName name="JOHNNY_6" localSheetId="15">ERR</definedName>
    <definedName name="JOHNNY_6" localSheetId="16">ERR</definedName>
    <definedName name="JOHNNY_6" localSheetId="0">ERR</definedName>
    <definedName name="JOHNNY_6">ERR</definedName>
    <definedName name="JOHNNY_7" localSheetId="5">ERR</definedName>
    <definedName name="JOHNNY_7" localSheetId="4">ERR</definedName>
    <definedName name="JOHNNY_7" localSheetId="6">ERR</definedName>
    <definedName name="JOHNNY_7" localSheetId="7">ERR</definedName>
    <definedName name="JOHNNY_7" localSheetId="8">ERR</definedName>
    <definedName name="JOHNNY_7" localSheetId="9">ERR</definedName>
    <definedName name="JOHNNY_7" localSheetId="12">ERR</definedName>
    <definedName name="JOHNNY_7" localSheetId="10">ERR</definedName>
    <definedName name="JOHNNY_7" localSheetId="11">ERR</definedName>
    <definedName name="JOHNNY_7" localSheetId="13">ERR</definedName>
    <definedName name="JOHNNY_7" localSheetId="14">ERR</definedName>
    <definedName name="JOHNNY_7" localSheetId="15">ERR</definedName>
    <definedName name="JOHNNY_7" localSheetId="16">ERR</definedName>
    <definedName name="JOHNNY_7" localSheetId="0">ERR</definedName>
    <definedName name="JOHNNY_7">ERR</definedName>
    <definedName name="JOHNNY_8" localSheetId="5">ERR</definedName>
    <definedName name="JOHNNY_8" localSheetId="4">ERR</definedName>
    <definedName name="JOHNNY_8" localSheetId="6">ERR</definedName>
    <definedName name="JOHNNY_8" localSheetId="7">ERR</definedName>
    <definedName name="JOHNNY_8" localSheetId="8">ERR</definedName>
    <definedName name="JOHNNY_8" localSheetId="9">ERR</definedName>
    <definedName name="JOHNNY_8" localSheetId="12">ERR</definedName>
    <definedName name="JOHNNY_8" localSheetId="10">ERR</definedName>
    <definedName name="JOHNNY_8" localSheetId="11">ERR</definedName>
    <definedName name="JOHNNY_8" localSheetId="13">ERR</definedName>
    <definedName name="JOHNNY_8" localSheetId="14">ERR</definedName>
    <definedName name="JOHNNY_8" localSheetId="15">ERR</definedName>
    <definedName name="JOHNNY_8" localSheetId="16">ERR</definedName>
    <definedName name="JOHNNY_8" localSheetId="0">ERR</definedName>
    <definedName name="JOHNNY_8">ERR</definedName>
    <definedName name="JOHNNY_9" localSheetId="5">ERR</definedName>
    <definedName name="JOHNNY_9" localSheetId="4">ERR</definedName>
    <definedName name="JOHNNY_9" localSheetId="6">ERR</definedName>
    <definedName name="JOHNNY_9" localSheetId="7">ERR</definedName>
    <definedName name="JOHNNY_9" localSheetId="8">ERR</definedName>
    <definedName name="JOHNNY_9" localSheetId="9">ERR</definedName>
    <definedName name="JOHNNY_9" localSheetId="12">ERR</definedName>
    <definedName name="JOHNNY_9" localSheetId="10">ERR</definedName>
    <definedName name="JOHNNY_9" localSheetId="11">ERR</definedName>
    <definedName name="JOHNNY_9" localSheetId="13">ERR</definedName>
    <definedName name="JOHNNY_9" localSheetId="14">ERR</definedName>
    <definedName name="JOHNNY_9" localSheetId="15">ERR</definedName>
    <definedName name="JOHNNY_9" localSheetId="16">ERR</definedName>
    <definedName name="JOHNNY_9" localSheetId="0">ERR</definedName>
    <definedName name="JOHNNY_9">ERR</definedName>
    <definedName name="JOJOJOJ" localSheetId="0">#REF!</definedName>
    <definedName name="JOJOJOJ">#REF!</definedName>
    <definedName name="JORNAL" localSheetId="0">#REF!</definedName>
    <definedName name="JORNAL">#REF!</definedName>
    <definedName name="JOTA">#N/A</definedName>
    <definedName name="JSA" localSheetId="0">#REF!</definedName>
    <definedName name="JSA">#REF!</definedName>
    <definedName name="jt" localSheetId="0">#REF!</definedName>
    <definedName name="jt">#REF!</definedName>
    <definedName name="JU" localSheetId="0">#REF!</definedName>
    <definedName name="JU">#REF!</definedName>
    <definedName name="Juego_de_incrustaciones">#REF!</definedName>
    <definedName name="Juego_de_incrustaciones_acuacer">#REF!</definedName>
    <definedName name="Juego_de_incrustaciones_en_color_blanco">#REF!</definedName>
    <definedName name="Juegos_infantiles_según_catálogo_I.D.R.D.">#REF!</definedName>
    <definedName name="JUEGOSANITARIO">#REF!</definedName>
    <definedName name="jui">#REF!</definedName>
    <definedName name="JUL">#REF!</definedName>
    <definedName name="jun">#REF!</definedName>
    <definedName name="Junta_PVC__2_bulbos__9__ancho">#REF!</definedName>
    <definedName name="juy">#REF!</definedName>
    <definedName name="k">#REF!</definedName>
    <definedName name="K0F1">#REF!</definedName>
    <definedName name="K0F2">#REF!</definedName>
    <definedName name="K10ALO">#REF!</definedName>
    <definedName name="K11ALO">#REF!</definedName>
    <definedName name="K1F1">#REF!</definedName>
    <definedName name="K1F2">#REF!</definedName>
    <definedName name="K2F1">#REF!</definedName>
    <definedName name="K2F2">#REF!</definedName>
    <definedName name="K3F1">#REF!</definedName>
    <definedName name="K3F2">#REF!</definedName>
    <definedName name="K4F1">#REF!</definedName>
    <definedName name="K4F2">#REF!</definedName>
    <definedName name="K5F1">#REF!</definedName>
    <definedName name="K5F2">#REF!</definedName>
    <definedName name="K6F1">#REF!</definedName>
    <definedName name="K6F2">#REF!</definedName>
    <definedName name="K7F1">#REF!</definedName>
    <definedName name="K7F2">#REF!</definedName>
    <definedName name="K8ALO">#REF!</definedName>
    <definedName name="K8F1">#REF!</definedName>
    <definedName name="K8F2">#REF!</definedName>
    <definedName name="K9ALO">#REF!</definedName>
    <definedName name="kio">#REF!</definedName>
    <definedName name="kip">#REF!</definedName>
    <definedName name="KJH">#REF!</definedName>
    <definedName name="KJHJ">#REF!</definedName>
    <definedName name="kk">#REF!</definedName>
    <definedName name="kkk">#REF!</definedName>
    <definedName name="kl">#REF!</definedName>
    <definedName name="kñy">#REF!</definedName>
    <definedName name="ko">#REF!</definedName>
    <definedName name="KSO">#REF!</definedName>
    <definedName name="kuh">#REF!</definedName>
    <definedName name="kuy">#REF!</definedName>
    <definedName name="L">#REF!</definedName>
    <definedName name="LA">#REF!</definedName>
    <definedName name="LADRILLO">#REF!</definedName>
    <definedName name="Ladrillo_cuarto_x_26_tono_natural_rustico">#REF!</definedName>
    <definedName name="Ladrillo_Jamba_Doble_Coral_Moore">#REF!</definedName>
    <definedName name="Ladrillo_Portante_Trefilado_14__15x30x10">#REF!</definedName>
    <definedName name="Ladrillo_prensado_fino_santafe">#REF!</definedName>
    <definedName name="Ladrillo_tablon_natural_1_4___26___6_Tono_natural.">#REF!</definedName>
    <definedName name="Ladrillo_tolete">#REF!</definedName>
    <definedName name="Ladrillo_tolete_comun">#REF!</definedName>
    <definedName name="Ladrillo_Tolete_Recocido">#REF!</definedName>
    <definedName name="LAGUNAS_OXIDACION">#REF!</definedName>
    <definedName name="Lámina_cold_rolled_cal_18">#REF!</definedName>
    <definedName name="Lamina_HR_6mm">#REF!</definedName>
    <definedName name="lamina_identificacion">#REF!</definedName>
    <definedName name="LAMINAFIBRA">#REF!</definedName>
    <definedName name="LAMINAFIBRAV">#REF!</definedName>
    <definedName name="Laminas_y_perfiles">#REF!</definedName>
    <definedName name="largovr">#REF!</definedName>
    <definedName name="Last_Row">#N/A</definedName>
    <definedName name="LAVADERO">#REF!</definedName>
    <definedName name="LAVAMANOS">#REF!</definedName>
    <definedName name="Lavamanos_de_sobre_poner_Corona">#REF!</definedName>
    <definedName name="Lavamanos_de_sobreponer_en_acero_inoxidable.">#REF!</definedName>
    <definedName name="Lavamanos_de_Sobreponer_Ref._07349">#REF!</definedName>
    <definedName name="LAVAPLATOS">#REF!</definedName>
    <definedName name="Lavaplatos_Bar_Redondo_Ref._0556_999">#REF!</definedName>
    <definedName name="LB">#REF!</definedName>
    <definedName name="LD">#REF!</definedName>
    <definedName name="Lechada">#REF!</definedName>
    <definedName name="letra">#REF!</definedName>
    <definedName name="LG">#REF!</definedName>
    <definedName name="LICITACION">#REF!</definedName>
    <definedName name="LIDA">#REF!</definedName>
    <definedName name="Lija">#REF!</definedName>
    <definedName name="LIMONSITO">#REF!</definedName>
    <definedName name="LIMP">#REF!</definedName>
    <definedName name="LIMPIADOR">#REF!</definedName>
    <definedName name="LIMPIADORPVC">#REF!</definedName>
    <definedName name="LIMPIO">#REF!</definedName>
    <definedName name="LineaPresup">#REF!</definedName>
    <definedName name="LINIERO">#REF!</definedName>
    <definedName name="LISBASE1">#REF!</definedName>
    <definedName name="LISBASE2">#REF!</definedName>
    <definedName name="List_cuadrillas">#REF!</definedName>
    <definedName name="Lista">#REF!</definedName>
    <definedName name="LISTADO">#REF!</definedName>
    <definedName name="LISTADO_ACTIVIDADES">#REF!</definedName>
    <definedName name="Listado_de_materiales">#REF!</definedName>
    <definedName name="LISTADO1">#REF!</definedName>
    <definedName name="LISTADOEQUIPOS">#REF!</definedName>
    <definedName name="LISTADOMATERIALES">#REF!</definedName>
    <definedName name="LISTADOMO">#REF!</definedName>
    <definedName name="LISTADOTRANSPORTES">#REF!</definedName>
    <definedName name="ListaUni">#REF!</definedName>
    <definedName name="LISTON">#REF!</definedName>
    <definedName name="Listón_1.5x3x3">#REF!</definedName>
    <definedName name="Listón_M.H._Guayacán">#REF!</definedName>
    <definedName name="Liston_machihembrado">#REF!</definedName>
    <definedName name="LISTON103">#REF!</definedName>
    <definedName name="LISTON1033">#REF!</definedName>
    <definedName name="LISTON55">#REF!</definedName>
    <definedName name="ll">#REF!</definedName>
    <definedName name="LLA">#REF!</definedName>
    <definedName name="Llave_automatica_Ref._71100_000_000">#REF!</definedName>
    <definedName name="Llave_Manguera">#REF!</definedName>
    <definedName name="LLC">#REF!</definedName>
    <definedName name="LLLOAS">#N/A</definedName>
    <definedName name="LÑP">#REF!</definedName>
    <definedName name="LO" localSheetId="0">#REF!,#REF!,#REF!,#REF!,#REF!,#REF!,#REF!</definedName>
    <definedName name="LO">#REF!,#REF!,#REF!,#REF!,#REF!,#REF!,#REF!</definedName>
    <definedName name="Loan_Amount" localSheetId="0">#REF!</definedName>
    <definedName name="Loan_Amount">#REF!</definedName>
    <definedName name="Loan_Start">#REF!</definedName>
    <definedName name="Loan_Years">#REF!</definedName>
    <definedName name="LOCA">#REF!</definedName>
    <definedName name="LOCA.">#REF!</definedName>
    <definedName name="LOCA1" localSheetId="5">#REF!</definedName>
    <definedName name="LOCA1" localSheetId="4">#REF!</definedName>
    <definedName name="LOCA1" localSheetId="6">#REF!</definedName>
    <definedName name="LOCA1" localSheetId="7">#REF!</definedName>
    <definedName name="LOCA1" localSheetId="8">#REF!</definedName>
    <definedName name="LOCA1" localSheetId="9">#REF!</definedName>
    <definedName name="LOCA1" localSheetId="12">#REF!</definedName>
    <definedName name="LOCA1" localSheetId="10">#REF!</definedName>
    <definedName name="LOCA1" localSheetId="11">#REF!</definedName>
    <definedName name="LOCA1" localSheetId="13">#REF!</definedName>
    <definedName name="LOCA1" localSheetId="14">#REF!</definedName>
    <definedName name="LOCA1" localSheetId="15">#REF!</definedName>
    <definedName name="LOCA1" localSheetId="16">#REF!</definedName>
    <definedName name="LOCA1">#REF!</definedName>
    <definedName name="LOCALIZACION">#REF!</definedName>
    <definedName name="LOCALIZACION_Y_REPLANTEO">#REF!</definedName>
    <definedName name="LOCAT1999" localSheetId="0" hidden="1">{"SUMINISTRO E INSTALACIÓN CANALETAS L=7.50"}</definedName>
    <definedName name="LOCAT1999" hidden="1">{"SUMINISTRO E INSTALACIÓN CANALETAS L=7.50"}</definedName>
    <definedName name="LOGO" localSheetId="5">[0]!ERR</definedName>
    <definedName name="LOGO" localSheetId="4">[0]!ERR</definedName>
    <definedName name="LOGO" localSheetId="6">[0]!ERR</definedName>
    <definedName name="LOGO" localSheetId="7">[0]!ERR</definedName>
    <definedName name="LOGO" localSheetId="8">[0]!ERR</definedName>
    <definedName name="LOGO" localSheetId="9">[0]!ERR</definedName>
    <definedName name="LOGO" localSheetId="12">[0]!ERR</definedName>
    <definedName name="LOGO" localSheetId="10">[0]!ERR</definedName>
    <definedName name="LOGO" localSheetId="11">[0]!ERR</definedName>
    <definedName name="LOGO" localSheetId="13">[0]!ERR</definedName>
    <definedName name="LOGO" localSheetId="14">[0]!ERR</definedName>
    <definedName name="LOGO" localSheetId="15">[0]!ERR</definedName>
    <definedName name="LOGO" localSheetId="16">[0]!ERR</definedName>
    <definedName name="LOGO" localSheetId="0">[0]!ERR</definedName>
    <definedName name="LOGO">[0]!ERR</definedName>
    <definedName name="LOGO_10" localSheetId="5">ERR</definedName>
    <definedName name="LOGO_10" localSheetId="4">ERR</definedName>
    <definedName name="LOGO_10" localSheetId="6">ERR</definedName>
    <definedName name="LOGO_10" localSheetId="7">ERR</definedName>
    <definedName name="LOGO_10" localSheetId="8">ERR</definedName>
    <definedName name="LOGO_10" localSheetId="9">ERR</definedName>
    <definedName name="LOGO_10" localSheetId="12">ERR</definedName>
    <definedName name="LOGO_10" localSheetId="10">ERR</definedName>
    <definedName name="LOGO_10" localSheetId="11">ERR</definedName>
    <definedName name="LOGO_10" localSheetId="13">ERR</definedName>
    <definedName name="LOGO_10" localSheetId="14">ERR</definedName>
    <definedName name="LOGO_10" localSheetId="15">ERR</definedName>
    <definedName name="LOGO_10" localSheetId="16">ERR</definedName>
    <definedName name="LOGO_10" localSheetId="0">ERR</definedName>
    <definedName name="LOGO_10">ERR</definedName>
    <definedName name="LOGO_3" localSheetId="5">ERR</definedName>
    <definedName name="LOGO_3" localSheetId="4">ERR</definedName>
    <definedName name="LOGO_3" localSheetId="6">ERR</definedName>
    <definedName name="LOGO_3" localSheetId="7">ERR</definedName>
    <definedName name="LOGO_3" localSheetId="8">ERR</definedName>
    <definedName name="LOGO_3" localSheetId="9">ERR</definedName>
    <definedName name="LOGO_3" localSheetId="12">ERR</definedName>
    <definedName name="LOGO_3" localSheetId="10">ERR</definedName>
    <definedName name="LOGO_3" localSheetId="11">ERR</definedName>
    <definedName name="LOGO_3" localSheetId="13">ERR</definedName>
    <definedName name="LOGO_3" localSheetId="14">ERR</definedName>
    <definedName name="LOGO_3" localSheetId="15">ERR</definedName>
    <definedName name="LOGO_3" localSheetId="16">ERR</definedName>
    <definedName name="LOGO_3" localSheetId="0">ERR</definedName>
    <definedName name="LOGO_3">ERR</definedName>
    <definedName name="LOGO_4" localSheetId="5">ERR</definedName>
    <definedName name="LOGO_4" localSheetId="4">ERR</definedName>
    <definedName name="LOGO_4" localSheetId="6">ERR</definedName>
    <definedName name="LOGO_4" localSheetId="7">ERR</definedName>
    <definedName name="LOGO_4" localSheetId="8">ERR</definedName>
    <definedName name="LOGO_4" localSheetId="9">ERR</definedName>
    <definedName name="LOGO_4" localSheetId="12">ERR</definedName>
    <definedName name="LOGO_4" localSheetId="10">ERR</definedName>
    <definedName name="LOGO_4" localSheetId="11">ERR</definedName>
    <definedName name="LOGO_4" localSheetId="13">ERR</definedName>
    <definedName name="LOGO_4" localSheetId="14">ERR</definedName>
    <definedName name="LOGO_4" localSheetId="15">ERR</definedName>
    <definedName name="LOGO_4" localSheetId="16">ERR</definedName>
    <definedName name="LOGO_4" localSheetId="0">ERR</definedName>
    <definedName name="LOGO_4">ERR</definedName>
    <definedName name="LOGO_5" localSheetId="5">ERR</definedName>
    <definedName name="LOGO_5" localSheetId="4">ERR</definedName>
    <definedName name="LOGO_5" localSheetId="6">ERR</definedName>
    <definedName name="LOGO_5" localSheetId="7">ERR</definedName>
    <definedName name="LOGO_5" localSheetId="8">ERR</definedName>
    <definedName name="LOGO_5" localSheetId="9">ERR</definedName>
    <definedName name="LOGO_5" localSheetId="12">ERR</definedName>
    <definedName name="LOGO_5" localSheetId="10">ERR</definedName>
    <definedName name="LOGO_5" localSheetId="11">ERR</definedName>
    <definedName name="LOGO_5" localSheetId="13">ERR</definedName>
    <definedName name="LOGO_5" localSheetId="14">ERR</definedName>
    <definedName name="LOGO_5" localSheetId="15">ERR</definedName>
    <definedName name="LOGO_5" localSheetId="16">ERR</definedName>
    <definedName name="LOGO_5" localSheetId="0">ERR</definedName>
    <definedName name="LOGO_5">ERR</definedName>
    <definedName name="LOGO_6" localSheetId="5">ERR</definedName>
    <definedName name="LOGO_6" localSheetId="4">ERR</definedName>
    <definedName name="LOGO_6" localSheetId="6">ERR</definedName>
    <definedName name="LOGO_6" localSheetId="7">ERR</definedName>
    <definedName name="LOGO_6" localSheetId="8">ERR</definedName>
    <definedName name="LOGO_6" localSheetId="9">ERR</definedName>
    <definedName name="LOGO_6" localSheetId="12">ERR</definedName>
    <definedName name="LOGO_6" localSheetId="10">ERR</definedName>
    <definedName name="LOGO_6" localSheetId="11">ERR</definedName>
    <definedName name="LOGO_6" localSheetId="13">ERR</definedName>
    <definedName name="LOGO_6" localSheetId="14">ERR</definedName>
    <definedName name="LOGO_6" localSheetId="15">ERR</definedName>
    <definedName name="LOGO_6" localSheetId="16">ERR</definedName>
    <definedName name="LOGO_6" localSheetId="0">ERR</definedName>
    <definedName name="LOGO_6">ERR</definedName>
    <definedName name="LOGO_7" localSheetId="5">ERR</definedName>
    <definedName name="LOGO_7" localSheetId="4">ERR</definedName>
    <definedName name="LOGO_7" localSheetId="6">ERR</definedName>
    <definedName name="LOGO_7" localSheetId="7">ERR</definedName>
    <definedName name="LOGO_7" localSheetId="8">ERR</definedName>
    <definedName name="LOGO_7" localSheetId="9">ERR</definedName>
    <definedName name="LOGO_7" localSheetId="12">ERR</definedName>
    <definedName name="LOGO_7" localSheetId="10">ERR</definedName>
    <definedName name="LOGO_7" localSheetId="11">ERR</definedName>
    <definedName name="LOGO_7" localSheetId="13">ERR</definedName>
    <definedName name="LOGO_7" localSheetId="14">ERR</definedName>
    <definedName name="LOGO_7" localSheetId="15">ERR</definedName>
    <definedName name="LOGO_7" localSheetId="16">ERR</definedName>
    <definedName name="LOGO_7" localSheetId="0">ERR</definedName>
    <definedName name="LOGO_7">ERR</definedName>
    <definedName name="LOGO_8" localSheetId="5">ERR</definedName>
    <definedName name="LOGO_8" localSheetId="4">ERR</definedName>
    <definedName name="LOGO_8" localSheetId="6">ERR</definedName>
    <definedName name="LOGO_8" localSheetId="7">ERR</definedName>
    <definedName name="LOGO_8" localSheetId="8">ERR</definedName>
    <definedName name="LOGO_8" localSheetId="9">ERR</definedName>
    <definedName name="LOGO_8" localSheetId="12">ERR</definedName>
    <definedName name="LOGO_8" localSheetId="10">ERR</definedName>
    <definedName name="LOGO_8" localSheetId="11">ERR</definedName>
    <definedName name="LOGO_8" localSheetId="13">ERR</definedName>
    <definedName name="LOGO_8" localSheetId="14">ERR</definedName>
    <definedName name="LOGO_8" localSheetId="15">ERR</definedName>
    <definedName name="LOGO_8" localSheetId="16">ERR</definedName>
    <definedName name="LOGO_8" localSheetId="0">ERR</definedName>
    <definedName name="LOGO_8">ERR</definedName>
    <definedName name="LOGO_9" localSheetId="5">ERR</definedName>
    <definedName name="LOGO_9" localSheetId="4">ERR</definedName>
    <definedName name="LOGO_9" localSheetId="6">ERR</definedName>
    <definedName name="LOGO_9" localSheetId="7">ERR</definedName>
    <definedName name="LOGO_9" localSheetId="8">ERR</definedName>
    <definedName name="LOGO_9" localSheetId="9">ERR</definedName>
    <definedName name="LOGO_9" localSheetId="12">ERR</definedName>
    <definedName name="LOGO_9" localSheetId="10">ERR</definedName>
    <definedName name="LOGO_9" localSheetId="11">ERR</definedName>
    <definedName name="LOGO_9" localSheetId="13">ERR</definedName>
    <definedName name="LOGO_9" localSheetId="14">ERR</definedName>
    <definedName name="LOGO_9" localSheetId="15">ERR</definedName>
    <definedName name="LOGO_9" localSheetId="16">ERR</definedName>
    <definedName name="LOGO_9" localSheetId="0">ERR</definedName>
    <definedName name="LOGO_9">ERR</definedName>
    <definedName name="LOI" localSheetId="0">#REF!</definedName>
    <definedName name="LOI">#REF!</definedName>
    <definedName name="Longitud" localSheetId="0">#REF!</definedName>
    <definedName name="Longitud">#REF!</definedName>
    <definedName name="Longitud1" localSheetId="0">#REF!</definedName>
    <definedName name="Longitud1">#REF!</definedName>
    <definedName name="Longitud2">#REF!</definedName>
    <definedName name="LOZAENCONCRETO">#REF!</definedName>
    <definedName name="LP">#REF!</definedName>
    <definedName name="LPZ">#REF!</definedName>
    <definedName name="Lsmf" comment="Apus">#REF!</definedName>
    <definedName name="Luminaria_Artistica_Riel_2.43_m__6_Proyectores_Incand._de_100_W._120_V.">#REF!</definedName>
    <definedName name="Luminaria_Cerrada_Tipo_AP_de_Sodio_de_150_W._220_V.__Incluye_Fotocelda">#REF!</definedName>
    <definedName name="Luminaria_Cerrada_Tipo_AP_de_Sodio_de_250_W._220_V.">#REF!</definedName>
    <definedName name="Luminaria_Hermetica_de_Piso_Grado_IP65_de_90_W._120_V.">#REF!</definedName>
    <definedName name="Luminaria_Industrial_Metal_Halide_de_250_W._220_V.">#REF!</definedName>
    <definedName name="Luminaria_Tipo_Wall_Pack_de_70_W._220_V.">#REF!</definedName>
    <definedName name="Luminarias_Fluorescentes_Sistema_Modular_de_2x32_W__120_V__Tipo_T_8">#REF!</definedName>
    <definedName name="Luminarias_Fluorescentes_Tipo_Industrial_de_2x32_W__120_V__Tipo_T_8">#REF!</definedName>
    <definedName name="Luminarias_Fluorescentes_Tubos_en__U__de_2x32_W__120_V__Tipo_T_8">#REF!</definedName>
    <definedName name="M">#REF!</definedName>
    <definedName name="M.D.O._Alistado_de_Pisos">#REF!</definedName>
    <definedName name="M.D.O._Aseo_Durnate_la_Obra">#REF!</definedName>
    <definedName name="M.D.O._Aseo_Final">#REF!</definedName>
    <definedName name="M.D.O._Cargue_Volqueta">#REF!</definedName>
    <definedName name="M.D.O._Chazos_en_Madera">#REF!</definedName>
    <definedName name="M.D.O._Demolicion_Muro">#REF!</definedName>
    <definedName name="M.D.O._Enchape_Ceramica">#REF!</definedName>
    <definedName name="M.D.O._Instalacion_Alfombra">#REF!</definedName>
    <definedName name="M.D.O._Instalacion_Cieloraso">#REF!</definedName>
    <definedName name="M.D.O._Instalacion_Granito">#REF!</definedName>
    <definedName name="M.D.O._Instalacion_Zocalo_en_Granito">#REF!</definedName>
    <definedName name="M.D.O._Pañete_Liso_Muros">#REF!</definedName>
    <definedName name="M.D.O._Preparacion_Grouting">#REF!</definedName>
    <definedName name="M.D.O._Preparacion_Mortero">#REF!</definedName>
    <definedName name="M.D.O._Replanteo">#REF!</definedName>
    <definedName name="M.D.O._Trasciego_de_Escombros">#REF!</definedName>
    <definedName name="M.D.O._Vinilo_Estuco">#REF!</definedName>
    <definedName name="M.DEO.">#REF!</definedName>
    <definedName name="M.O" comment="Mano de obra">#REF!</definedName>
    <definedName name="M2_">#REF!</definedName>
    <definedName name="MAA" localSheetId="5">[0]!ERR</definedName>
    <definedName name="MAA" localSheetId="4">[0]!ERR</definedName>
    <definedName name="MAA" localSheetId="6">[0]!ERR</definedName>
    <definedName name="MAA" localSheetId="7">[0]!ERR</definedName>
    <definedName name="MAA" localSheetId="8">[0]!ERR</definedName>
    <definedName name="MAA" localSheetId="9">[0]!ERR</definedName>
    <definedName name="MAA" localSheetId="12">[0]!ERR</definedName>
    <definedName name="MAA" localSheetId="10">[0]!ERR</definedName>
    <definedName name="MAA" localSheetId="11">[0]!ERR</definedName>
    <definedName name="MAA" localSheetId="13">[0]!ERR</definedName>
    <definedName name="MAA" localSheetId="14">[0]!ERR</definedName>
    <definedName name="MAA" localSheetId="15">[0]!ERR</definedName>
    <definedName name="MAA" localSheetId="16">[0]!ERR</definedName>
    <definedName name="MAA" localSheetId="0">[0]!ERR</definedName>
    <definedName name="MAA">[0]!ERR</definedName>
    <definedName name="mac" localSheetId="0">#REF!</definedName>
    <definedName name="mac">#REF!</definedName>
    <definedName name="maca" localSheetId="0">#REF!</definedName>
    <definedName name="maca">#REF!</definedName>
    <definedName name="Macetas" localSheetId="0">#REF!</definedName>
    <definedName name="Macetas">#REF!</definedName>
    <definedName name="Madera_teca_suministro__instalacion__pulida_y_lacada">#REF!</definedName>
    <definedName name="MAESTRO">#REF!</definedName>
    <definedName name="Magnolio_1.50_m">#REF!</definedName>
    <definedName name="MAL">#REF!&lt;2.5</definedName>
    <definedName name="MALLA">#REF!</definedName>
    <definedName name="Malla_electrosoldada_Q_3.1">#REF!</definedName>
    <definedName name="Malla_eslabonada">#REF!</definedName>
    <definedName name="Malla_Gavion_2X1X1">#REF!</definedName>
    <definedName name="Malla_IMT_30_Cal_12_e_2mm">#REF!</definedName>
    <definedName name="mallas">#REF!</definedName>
    <definedName name="Mallas_electrosoldadas_M___063">#REF!</definedName>
    <definedName name="MALO">#REF!&lt;2.5</definedName>
    <definedName name="mama">#REF!</definedName>
    <definedName name="MAMPOSTERIA">#REF!</definedName>
    <definedName name="MANGUERA">#REF!</definedName>
    <definedName name="Manguera_para_Agua_1_2">#REF!</definedName>
    <definedName name="Manguera_para_Niveles_3_8">#REF!</definedName>
    <definedName name="MANO">#REF!</definedName>
    <definedName name="Mano_de_Obra_AA">#REF!</definedName>
    <definedName name="Mano_de_Obra_BB">#REF!</definedName>
    <definedName name="Mano_de_Obra_CC">#REF!</definedName>
    <definedName name="Mano_de_Obra_DD">#REF!</definedName>
    <definedName name="Mano_de_Oso_80_cm.">#REF!</definedName>
    <definedName name="MANO_OBRA">#REF!</definedName>
    <definedName name="MANOBRA">#REF!</definedName>
    <definedName name="ManObrac16">#REF!</definedName>
    <definedName name="MANOCALIFICADA">#REF!</definedName>
    <definedName name="MANODEOBRA">#REF!</definedName>
    <definedName name="MANODEOBRA2">#REF!</definedName>
    <definedName name="ManoObra">#REF!</definedName>
    <definedName name="mantenimiento">#REF!</definedName>
    <definedName name="Manto_Fiber_GLass_600_XT">#REF!</definedName>
    <definedName name="Manual_de_Operación_y_Mantenimiento">#REF!</definedName>
    <definedName name="mao">#REF!</definedName>
    <definedName name="MAP">#REF!</definedName>
    <definedName name="MAQ">#REF!</definedName>
    <definedName name="Maquinaria">#REF!</definedName>
    <definedName name="MAR">#REF!</definedName>
    <definedName name="Marco_en_Lamina_Cal._18_2.10x1.50_P_13">#REF!</definedName>
    <definedName name="Marco_en_Lamina_Cal._18_2.10x75_P_9">#REF!</definedName>
    <definedName name="Marco_en_Lamina_Cal._18_2.10x90_P_7">#REF!</definedName>
    <definedName name="Marco_en_Lamina_Cal._18_2.25x90_P_6">#REF!</definedName>
    <definedName name="Marco_en_Lamina_Cal._18_2.40x4.80__Corrediza__P_16">#REF!</definedName>
    <definedName name="Marco_para_Segueta">#REF!</definedName>
    <definedName name="Marco_tapa_caja_de_inspeccion_ORNAMENTACION.">#REF!</definedName>
    <definedName name="MARCOANJEO">#REF!</definedName>
    <definedName name="MARCOPUERTA">#REF!</definedName>
    <definedName name="Marcos_en_concreto_visto_para_ventana_de_correr_7.5_X_30_cm.">#REF!</definedName>
    <definedName name="Margen_Equipos">#REF!</definedName>
    <definedName name="Margen_M.O.">#REF!</definedName>
    <definedName name="Margen_Mat">#REF!</definedName>
    <definedName name="Marmolina">#REF!</definedName>
    <definedName name="Marquesinas_en_lamina_puntos_fijos">#REF!</definedName>
    <definedName name="MAT">#REF!</definedName>
    <definedName name="MATADEROSANITARIO">#REF!</definedName>
    <definedName name="mate">#REF!</definedName>
    <definedName name="MATE2">#REF!</definedName>
    <definedName name="MATER">#REF!</definedName>
    <definedName name="MATERIAL">#REF!</definedName>
    <definedName name="Material_Granular">#REF!</definedName>
    <definedName name="MATERIALES">#REF!</definedName>
    <definedName name="materiales2">#REF!</definedName>
    <definedName name="MATERIALS">#REF!</definedName>
    <definedName name="MATERIALSELECCIONADO">#REF!</definedName>
    <definedName name="MATR">#REF!</definedName>
    <definedName name="MATRIZ.D">#REF!</definedName>
    <definedName name="MATRIZ.E">#REF!</definedName>
    <definedName name="MAY">#REF!</definedName>
    <definedName name="MCIV">#REF!</definedName>
    <definedName name="MDC">#REF!</definedName>
    <definedName name="MDEO">#REF!</definedName>
    <definedName name="MDFDJF">#REF!</definedName>
    <definedName name="MDO">#REF!</definedName>
    <definedName name="MDOB">#REF!</definedName>
    <definedName name="ME">#REF!</definedName>
    <definedName name="Mecheros_Bunsen">#REF!</definedName>
    <definedName name="MEDIDA">#REF!</definedName>
    <definedName name="Medidores__Domestico__2">#REF!</definedName>
    <definedName name="Medidores__Incendio__1_1_2">#REF!</definedName>
    <definedName name="MEMORIAS_DE_CALCULO">#REF!</definedName>
    <definedName name="MENOR">#REF!</definedName>
    <definedName name="meses">#REF!</definedName>
    <definedName name="MESON">#REF!</definedName>
    <definedName name="Mesones_de_atención_en_granito_color_gris_jaspe.">#REF!</definedName>
    <definedName name="META">#REF!</definedName>
    <definedName name="Metal_Deck_Cal_22">#REF!</definedName>
    <definedName name="MEZCLADORA">#REF!</definedName>
    <definedName name="mf">#REF!</definedName>
    <definedName name="mhg">#REF!</definedName>
    <definedName name="mht">#REF!</definedName>
    <definedName name="MHU7GT" hidden="1">#REF!</definedName>
    <definedName name="mhy">#REF!</definedName>
    <definedName name="MI" localSheetId="0">#REF!,#REF!,#REF!,#REF!,#REF!,#REF!,#REF!</definedName>
    <definedName name="MI">#REF!,#REF!,#REF!,#REF!,#REF!,#REF!,#REF!</definedName>
    <definedName name="Mineral" localSheetId="0">#REF!</definedName>
    <definedName name="Mineral">#REF!</definedName>
    <definedName name="Mínimo">#REF!</definedName>
    <definedName name="mju">#REF!</definedName>
    <definedName name="mkj">#REF!</definedName>
    <definedName name="mku">#REF!</definedName>
    <definedName name="ML" localSheetId="0">#REF!,#REF!,#REF!,#REF!,#REF!,#REF!,#REF!</definedName>
    <definedName name="ML">#REF!,#REF!,#REF!,#REF!,#REF!,#REF!,#REF!</definedName>
    <definedName name="MM" localSheetId="0">#REF!</definedName>
    <definedName name="MM">#REF!</definedName>
    <definedName name="mmm">#REF!</definedName>
    <definedName name="MO">#REF!</definedName>
    <definedName name="MOBRA">#REF!</definedName>
    <definedName name="MOBRAS">#REF!</definedName>
    <definedName name="MOD">#REF!</definedName>
    <definedName name="MODIF" hidden="1">#REF!</definedName>
    <definedName name="MODIF2" hidden="1">#REF!</definedName>
    <definedName name="MODIG" hidden="1">#REF!</definedName>
    <definedName name="MODULOSEÑALIZACION">#REF!</definedName>
    <definedName name="mog" hidden="1">#REF!</definedName>
    <definedName name="MOR">#REF!</definedName>
    <definedName name="MORT">#REF!</definedName>
    <definedName name="MORTERO">#REF!</definedName>
    <definedName name="Mortero_1___3">#REF!</definedName>
    <definedName name="Mortero_1_3_impermeabilizado">#REF!</definedName>
    <definedName name="Mortero_1_4">#REF!</definedName>
    <definedName name="Mortero_a_granel_con_silo_puesto_en_obra__1_3_de_4000_P.S.I.">#REF!</definedName>
    <definedName name="Mortero_a_granel_con_silo_puesto_en_obra__1_4_de_3000_P.S.I.">#REF!</definedName>
    <definedName name="Mortero_a_granel_con_silo_puesto_en_obra__1_5_de_2000_P.S.I.">#REF!</definedName>
    <definedName name="Mortero_impermeabilizado_1_4">#REF!</definedName>
    <definedName name="MORTERO12">#REF!</definedName>
    <definedName name="MORTERO13">#REF!</definedName>
    <definedName name="MORTERO14">#REF!</definedName>
    <definedName name="MOTOBOMBA">#REF!</definedName>
    <definedName name="MOTOBOMBAITEM">#REF!</definedName>
    <definedName name="MOTONIVELADORA">#REF!</definedName>
    <definedName name="mpio">#REF!</definedName>
    <definedName name="mr">#REF!</definedName>
    <definedName name="MU">#REF!</definedName>
    <definedName name="municipio">#REF!</definedName>
    <definedName name="MURO">#REF!</definedName>
    <definedName name="MUROALAVISTA">#REF!</definedName>
    <definedName name="MUROBC">#REF!</definedName>
    <definedName name="MUROBLOQUE">#REF!</definedName>
    <definedName name="MUROLADRILLOVISTA">#REF!</definedName>
    <definedName name="MUROTOLETE">#REF!</definedName>
    <definedName name="MV">#REF!</definedName>
    <definedName name="MZ">#REF!</definedName>
    <definedName name="N">#REF!</definedName>
    <definedName name="N.BAT">#REF!</definedName>
    <definedName name="NADA">#REF!</definedName>
    <definedName name="NAS">#N/A</definedName>
    <definedName name="nb">#REF!</definedName>
    <definedName name="nbv">#REF!</definedName>
    <definedName name="NCIV">#REF!</definedName>
    <definedName name="ndbdbd">#REF!</definedName>
    <definedName name="NE" localSheetId="5">#REF!</definedName>
    <definedName name="NE" localSheetId="4">#REF!</definedName>
    <definedName name="NE" localSheetId="6">#REF!</definedName>
    <definedName name="NE" localSheetId="7">#REF!</definedName>
    <definedName name="NE" localSheetId="8">#REF!</definedName>
    <definedName name="NE" localSheetId="9">#REF!</definedName>
    <definedName name="NE" localSheetId="12">#REF!</definedName>
    <definedName name="NE" localSheetId="10">#REF!</definedName>
    <definedName name="NE" localSheetId="11">#REF!</definedName>
    <definedName name="NE" localSheetId="13">#REF!</definedName>
    <definedName name="NE" localSheetId="14">#REF!</definedName>
    <definedName name="NE" localSheetId="15">#REF!</definedName>
    <definedName name="NE" localSheetId="16">#REF!</definedName>
    <definedName name="NE">#REF!</definedName>
    <definedName name="Nevera">#REF!</definedName>
    <definedName name="NFGHRTY" hidden="1">#REF!</definedName>
    <definedName name="Ng">#REF!</definedName>
    <definedName name="NHG">#REF!</definedName>
    <definedName name="ninguno">#REF!</definedName>
    <definedName name="Niple_Pasamuros_en_Tuberia_y_Lamina_de_Acero_1">#REF!</definedName>
    <definedName name="Niple_Pasamuros_en_Tuberia_y_Lamina_de_Acero_1_1_2">#REF!</definedName>
    <definedName name="Niple_Pasamuros_en_Tuberia_y_Lamina_de_Acero_12">#REF!</definedName>
    <definedName name="Niple_Pasamuros_en_Tuberia_y_Lamina_de_Acero_14">#REF!</definedName>
    <definedName name="Niple_Pasamuros_en_Tuberia_y_Lamina_de_Acero_2">#REF!</definedName>
    <definedName name="Niple_Pasamuros_en_Tuberia_y_Lamina_de_Acero_3">#REF!</definedName>
    <definedName name="nivel">#REF!</definedName>
    <definedName name="NJH">#REF!</definedName>
    <definedName name="nm">#REF!</definedName>
    <definedName name="NNN">#REF!</definedName>
    <definedName name="NO" localSheetId="5">[0]!ERR</definedName>
    <definedName name="NO" localSheetId="4">[0]!ERR</definedName>
    <definedName name="NO" localSheetId="6">[0]!ERR</definedName>
    <definedName name="NO" localSheetId="7">[0]!ERR</definedName>
    <definedName name="NO" localSheetId="8">[0]!ERR</definedName>
    <definedName name="NO" localSheetId="9">[0]!ERR</definedName>
    <definedName name="NO" localSheetId="12">[0]!ERR</definedName>
    <definedName name="NO" localSheetId="10">[0]!ERR</definedName>
    <definedName name="NO" localSheetId="11">[0]!ERR</definedName>
    <definedName name="NO" localSheetId="13">[0]!ERR</definedName>
    <definedName name="NO" localSheetId="14">[0]!ERR</definedName>
    <definedName name="NO" localSheetId="15">[0]!ERR</definedName>
    <definedName name="NO" localSheetId="16">[0]!ERR</definedName>
    <definedName name="NO" localSheetId="0">[0]!ERR</definedName>
    <definedName name="NO">[0]!ERR</definedName>
    <definedName name="NO_10" localSheetId="5">ERR</definedName>
    <definedName name="NO_10" localSheetId="4">ERR</definedName>
    <definedName name="NO_10" localSheetId="6">ERR</definedName>
    <definedName name="NO_10" localSheetId="7">ERR</definedName>
    <definedName name="NO_10" localSheetId="8">ERR</definedName>
    <definedName name="NO_10" localSheetId="9">ERR</definedName>
    <definedName name="NO_10" localSheetId="12">ERR</definedName>
    <definedName name="NO_10" localSheetId="10">ERR</definedName>
    <definedName name="NO_10" localSheetId="11">ERR</definedName>
    <definedName name="NO_10" localSheetId="13">ERR</definedName>
    <definedName name="NO_10" localSheetId="14">ERR</definedName>
    <definedName name="NO_10" localSheetId="15">ERR</definedName>
    <definedName name="NO_10" localSheetId="16">ERR</definedName>
    <definedName name="NO_10" localSheetId="0">ERR</definedName>
    <definedName name="NO_10">ERR</definedName>
    <definedName name="NO_3" localSheetId="5">ERR</definedName>
    <definedName name="NO_3" localSheetId="4">ERR</definedName>
    <definedName name="NO_3" localSheetId="6">ERR</definedName>
    <definedName name="NO_3" localSheetId="7">ERR</definedName>
    <definedName name="NO_3" localSheetId="8">ERR</definedName>
    <definedName name="NO_3" localSheetId="9">ERR</definedName>
    <definedName name="NO_3" localSheetId="12">ERR</definedName>
    <definedName name="NO_3" localSheetId="10">ERR</definedName>
    <definedName name="NO_3" localSheetId="11">ERR</definedName>
    <definedName name="NO_3" localSheetId="13">ERR</definedName>
    <definedName name="NO_3" localSheetId="14">ERR</definedName>
    <definedName name="NO_3" localSheetId="15">ERR</definedName>
    <definedName name="NO_3" localSheetId="16">ERR</definedName>
    <definedName name="NO_3" localSheetId="0">ERR</definedName>
    <definedName name="NO_3">ERR</definedName>
    <definedName name="NO_4" localSheetId="5">ERR</definedName>
    <definedName name="NO_4" localSheetId="4">ERR</definedName>
    <definedName name="NO_4" localSheetId="6">ERR</definedName>
    <definedName name="NO_4" localSheetId="7">ERR</definedName>
    <definedName name="NO_4" localSheetId="8">ERR</definedName>
    <definedName name="NO_4" localSheetId="9">ERR</definedName>
    <definedName name="NO_4" localSheetId="12">ERR</definedName>
    <definedName name="NO_4" localSheetId="10">ERR</definedName>
    <definedName name="NO_4" localSheetId="11">ERR</definedName>
    <definedName name="NO_4" localSheetId="13">ERR</definedName>
    <definedName name="NO_4" localSheetId="14">ERR</definedName>
    <definedName name="NO_4" localSheetId="15">ERR</definedName>
    <definedName name="NO_4" localSheetId="16">ERR</definedName>
    <definedName name="NO_4" localSheetId="0">ERR</definedName>
    <definedName name="NO_4">ERR</definedName>
    <definedName name="NO_5" localSheetId="5">ERR</definedName>
    <definedName name="NO_5" localSheetId="4">ERR</definedName>
    <definedName name="NO_5" localSheetId="6">ERR</definedName>
    <definedName name="NO_5" localSheetId="7">ERR</definedName>
    <definedName name="NO_5" localSheetId="8">ERR</definedName>
    <definedName name="NO_5" localSheetId="9">ERR</definedName>
    <definedName name="NO_5" localSheetId="12">ERR</definedName>
    <definedName name="NO_5" localSheetId="10">ERR</definedName>
    <definedName name="NO_5" localSheetId="11">ERR</definedName>
    <definedName name="NO_5" localSheetId="13">ERR</definedName>
    <definedName name="NO_5" localSheetId="14">ERR</definedName>
    <definedName name="NO_5" localSheetId="15">ERR</definedName>
    <definedName name="NO_5" localSheetId="16">ERR</definedName>
    <definedName name="NO_5" localSheetId="0">ERR</definedName>
    <definedName name="NO_5">ERR</definedName>
    <definedName name="NO_6" localSheetId="5">ERR</definedName>
    <definedName name="NO_6" localSheetId="4">ERR</definedName>
    <definedName name="NO_6" localSheetId="6">ERR</definedName>
    <definedName name="NO_6" localSheetId="7">ERR</definedName>
    <definedName name="NO_6" localSheetId="8">ERR</definedName>
    <definedName name="NO_6" localSheetId="9">ERR</definedName>
    <definedName name="NO_6" localSheetId="12">ERR</definedName>
    <definedName name="NO_6" localSheetId="10">ERR</definedName>
    <definedName name="NO_6" localSheetId="11">ERR</definedName>
    <definedName name="NO_6" localSheetId="13">ERR</definedName>
    <definedName name="NO_6" localSheetId="14">ERR</definedName>
    <definedName name="NO_6" localSheetId="15">ERR</definedName>
    <definedName name="NO_6" localSheetId="16">ERR</definedName>
    <definedName name="NO_6" localSheetId="0">ERR</definedName>
    <definedName name="NO_6">ERR</definedName>
    <definedName name="NO_7" localSheetId="5">ERR</definedName>
    <definedName name="NO_7" localSheetId="4">ERR</definedName>
    <definedName name="NO_7" localSheetId="6">ERR</definedName>
    <definedName name="NO_7" localSheetId="7">ERR</definedName>
    <definedName name="NO_7" localSheetId="8">ERR</definedName>
    <definedName name="NO_7" localSheetId="9">ERR</definedName>
    <definedName name="NO_7" localSheetId="12">ERR</definedName>
    <definedName name="NO_7" localSheetId="10">ERR</definedName>
    <definedName name="NO_7" localSheetId="11">ERR</definedName>
    <definedName name="NO_7" localSheetId="13">ERR</definedName>
    <definedName name="NO_7" localSheetId="14">ERR</definedName>
    <definedName name="NO_7" localSheetId="15">ERR</definedName>
    <definedName name="NO_7" localSheetId="16">ERR</definedName>
    <definedName name="NO_7" localSheetId="0">ERR</definedName>
    <definedName name="NO_7">ERR</definedName>
    <definedName name="NO_8" localSheetId="5">ERR</definedName>
    <definedName name="NO_8" localSheetId="4">ERR</definedName>
    <definedName name="NO_8" localSheetId="6">ERR</definedName>
    <definedName name="NO_8" localSheetId="7">ERR</definedName>
    <definedName name="NO_8" localSheetId="8">ERR</definedName>
    <definedName name="NO_8" localSheetId="9">ERR</definedName>
    <definedName name="NO_8" localSheetId="12">ERR</definedName>
    <definedName name="NO_8" localSheetId="10">ERR</definedName>
    <definedName name="NO_8" localSheetId="11">ERR</definedName>
    <definedName name="NO_8" localSheetId="13">ERR</definedName>
    <definedName name="NO_8" localSheetId="14">ERR</definedName>
    <definedName name="NO_8" localSheetId="15">ERR</definedName>
    <definedName name="NO_8" localSheetId="16">ERR</definedName>
    <definedName name="NO_8" localSheetId="0">ERR</definedName>
    <definedName name="NO_8">ERR</definedName>
    <definedName name="NO_9" localSheetId="5">ERR</definedName>
    <definedName name="NO_9" localSheetId="4">ERR</definedName>
    <definedName name="NO_9" localSheetId="6">ERR</definedName>
    <definedName name="NO_9" localSheetId="7">ERR</definedName>
    <definedName name="NO_9" localSheetId="8">ERR</definedName>
    <definedName name="NO_9" localSheetId="9">ERR</definedName>
    <definedName name="NO_9" localSheetId="12">ERR</definedName>
    <definedName name="NO_9" localSheetId="10">ERR</definedName>
    <definedName name="NO_9" localSheetId="11">ERR</definedName>
    <definedName name="NO_9" localSheetId="13">ERR</definedName>
    <definedName name="NO_9" localSheetId="14">ERR</definedName>
    <definedName name="NO_9" localSheetId="15">ERR</definedName>
    <definedName name="NO_9" localSheetId="16">ERR</definedName>
    <definedName name="NO_9" localSheetId="0">ERR</definedName>
    <definedName name="NO_9">ERR</definedName>
    <definedName name="NoFacturable" localSheetId="0">#REF!</definedName>
    <definedName name="NoFacturable">#REF!</definedName>
    <definedName name="NOM" localSheetId="0">#REF!</definedName>
    <definedName name="NOM">#REF!</definedName>
    <definedName name="NOMBRE" localSheetId="0">#REF!</definedName>
    <definedName name="NOMBRE">#REF!</definedName>
    <definedName name="NOMBRE_2">#REF!</definedName>
    <definedName name="NOMBRE1">#REF!</definedName>
    <definedName name="NOMBRE2">#REF!</definedName>
    <definedName name="NOMBRE3">#REF!</definedName>
    <definedName name="NOMBREOBRA">#REF!</definedName>
    <definedName name="nombreproyecto">#REF!</definedName>
    <definedName name="NORTERO">#REF!</definedName>
    <definedName name="NOV">#REF!</definedName>
    <definedName name="novafort160">#REF!</definedName>
    <definedName name="novafort200">#REF!</definedName>
    <definedName name="nr">#REF!</definedName>
    <definedName name="nt">#REF!</definedName>
    <definedName name="Nuevo">#REF!</definedName>
    <definedName name="Num">#REF!</definedName>
    <definedName name="Num_Pmt_Per_Year">#REF!</definedName>
    <definedName name="Number_of_Payments" localSheetId="0">MATCH(0.01,End_Bal,-1)+1</definedName>
    <definedName name="Number_of_Payments">MATCH(0.01,End_Bal,-1)+1</definedName>
    <definedName name="Numeral">#REF!</definedName>
    <definedName name="Numero">#REF!</definedName>
    <definedName name="numerobarra">#REF!</definedName>
    <definedName name="NUNI">#REF!</definedName>
    <definedName name="NVOCD">#REF!</definedName>
    <definedName name="NXN" localSheetId="0" hidden="1">{#N/A,#N/A,TRUE,"INGENIERIA";#N/A,#N/A,TRUE,"COMPRAS";#N/A,#N/A,TRUE,"DIRECCION";#N/A,#N/A,TRUE,"RESUMEN"}</definedName>
    <definedName name="NXN" hidden="1">{#N/A,#N/A,TRUE,"INGENIERIA";#N/A,#N/A,TRUE,"COMPRAS";#N/A,#N/A,TRUE,"DIRECCION";#N/A,#N/A,TRUE,"RESUMEN"}</definedName>
    <definedName name="ñl">#REF!</definedName>
    <definedName name="ññ">#REF!</definedName>
    <definedName name="ñok">#REF!</definedName>
    <definedName name="ñp">#REF!</definedName>
    <definedName name="ñpo">#REF!</definedName>
    <definedName name="o">#REF!</definedName>
    <definedName name="OBJETO">#REF!</definedName>
    <definedName name="OBJETO.CONTRATO">#REF!</definedName>
    <definedName name="OBR">#REF!</definedName>
    <definedName name="Obra">#REF!</definedName>
    <definedName name="OBRAS_ADICIONALES">#REF!</definedName>
    <definedName name="OBRASEXTERIORES.URBANISMO">#REF!</definedName>
    <definedName name="OBREROII">#REF!</definedName>
    <definedName name="OCT">#REF!</definedName>
    <definedName name="OF">#REF!</definedName>
    <definedName name="OFI">#REF!</definedName>
    <definedName name="OFICIAL">#REF!</definedName>
    <definedName name="OFICIALGRANITERO">#REF!</definedName>
    <definedName name="OFICIALI">#REF!</definedName>
    <definedName name="OFICIALII">#REF!</definedName>
    <definedName name="OFICIALIII">#REF!</definedName>
    <definedName name="OFICIALS">#REF!</definedName>
    <definedName name="Oficina">#REF!</definedName>
    <definedName name="OLE_LINK5">#REF!</definedName>
    <definedName name="oo">#REF!</definedName>
    <definedName name="OOL">#REF!</definedName>
    <definedName name="OOO">#REF!</definedName>
    <definedName name="op">#REF!</definedName>
    <definedName name="Organizador_de_Cables_de_Puenteo">#REF!</definedName>
    <definedName name="OrigenConsultoria">#REF!</definedName>
    <definedName name="OrigenObra">#REF!</definedName>
    <definedName name="Orinal_Mancesa_6100">#REF!</definedName>
    <definedName name="Orinal_Mediano_Ref._08860">#REF!</definedName>
    <definedName name="ORO">#REF!</definedName>
    <definedName name="os">#REF!</definedName>
    <definedName name="OV">#REF!</definedName>
    <definedName name="OVER">#REF!</definedName>
    <definedName name="OXI">#REF!</definedName>
    <definedName name="P">#REF!</definedName>
    <definedName name="P_1___2.7x4.55___Plano_de_Detalle_No._A_170">#REF!</definedName>
    <definedName name="P_2___2.7x4.8___Plano_de_Detalle_No._A_170">#REF!</definedName>
    <definedName name="P_2´___2.2x4.8___Plano_de_Detalle_No._A_171">#REF!</definedName>
    <definedName name="P_3___2.7x1.05___Plano_de_Detalle_No._A_170">#REF!</definedName>
    <definedName name="P_4___2.7x1.5___Plano_de_Detalle_No._A_170">#REF!</definedName>
    <definedName name="P_5___2.7x4.2___Plano_de_Detalle_No._A_171">#REF!</definedName>
    <definedName name="P_7´___2.7x0.9___Plano_de_Detalle_No._A_172">#REF!</definedName>
    <definedName name="PA">#REF!</definedName>
    <definedName name="Pabmeril_Pliego_9_x11">#REF!</definedName>
    <definedName name="PAGINA_1_DE_1">#REF!</definedName>
    <definedName name="Palas">#REF!</definedName>
    <definedName name="PAÑETE">#REF!</definedName>
    <definedName name="PAÑETEM">#REF!</definedName>
    <definedName name="PAÑETEP">#REF!</definedName>
    <definedName name="Papelera_AI_Ref._CA_08R">#REF!</definedName>
    <definedName name="PAQUETE">#REF!</definedName>
    <definedName name="Paral_Telescópico_2_2_m">#REF!</definedName>
    <definedName name="Paral_Telescópico_2_4">#REF!</definedName>
    <definedName name="Parales_estrcuturales_para_presiana_Luxalon">#REF!</definedName>
    <definedName name="Pararayos_Ionizante__Incluye_Bajante_y_Pozo_de_Tierra">#REF!</definedName>
    <definedName name="parc">#REF!</definedName>
    <definedName name="Pared_en_Dry_Wall_E.10_CM">#REF!</definedName>
    <definedName name="Pared_en_sistema_dray_wall_e_0.15">#REF!</definedName>
    <definedName name="PAROUE_CENTENARIO_MUNICIPIO_DE_TAURAMENA">#REF!</definedName>
    <definedName name="PARQUE">#REF!</definedName>
    <definedName name="pasamanos">#REF!</definedName>
    <definedName name="PASO" localSheetId="0" hidden="1">{#N/A,#N/A,TRUE,"INGENIERIA";#N/A,#N/A,TRUE,"COMPRAS";#N/A,#N/A,TRUE,"DIRECCION";#N/A,#N/A,TRUE,"RESUMEN"}</definedName>
    <definedName name="PASO" hidden="1">{#N/A,#N/A,TRUE,"INGENIERIA";#N/A,#N/A,TRUE,"COMPRAS";#N/A,#N/A,TRUE,"DIRECCION";#N/A,#N/A,TRUE,"RESUMEN"}</definedName>
    <definedName name="Pasos_escalera_nariz__L__especial_de_Moore_o_similar__tono_coral">#REF!</definedName>
    <definedName name="PASS" localSheetId="0" hidden="1">{#N/A,#N/A,TRUE,"INGENIERIA";#N/A,#N/A,TRUE,"COMPRAS";#N/A,#N/A,TRUE,"DIRECCION";#N/A,#N/A,TRUE,"RESUMEN"}</definedName>
    <definedName name="PASS" hidden="1">{#N/A,#N/A,TRUE,"INGENIERIA";#N/A,#N/A,TRUE,"COMPRAS";#N/A,#N/A,TRUE,"DIRECCION";#N/A,#N/A,TRUE,"RESUMEN"}</definedName>
    <definedName name="Patch_Panel_de_16_Puertos_RJ_45_Cat._5E">#REF!</definedName>
    <definedName name="Patch_Panel_de_32_Puertos_RJ_45_Cat._5E">#REF!</definedName>
    <definedName name="patch8">#REF!</definedName>
    <definedName name="PATERNIT">#REF!</definedName>
    <definedName name="PAVIMENTO">#REF!</definedName>
    <definedName name="PAVIMENTO_2">#REF!</definedName>
    <definedName name="Pay_Date">#REF!</definedName>
    <definedName name="Pay_Num">#REF!</definedName>
    <definedName name="Payment_Date" localSheetId="5">DATE(YEAR([0]!Loan_Start),MONTH([0]!Loan_Start)+Payment_Number,DAY([0]!Loan_Start))</definedName>
    <definedName name="Payment_Date" localSheetId="4">DATE(YEAR([0]!Loan_Start),MONTH([0]!Loan_Start)+Payment_Number,DAY([0]!Loan_Start))</definedName>
    <definedName name="Payment_Date" localSheetId="6">DATE(YEAR([0]!Loan_Start),MONTH([0]!Loan_Start)+Payment_Number,DAY([0]!Loan_Start))</definedName>
    <definedName name="Payment_Date" localSheetId="7">DATE(YEAR([0]!Loan_Start),MONTH([0]!Loan_Start)+Payment_Number,DAY([0]!Loan_Start))</definedName>
    <definedName name="Payment_Date" localSheetId="8">DATE(YEAR([0]!Loan_Start),MONTH([0]!Loan_Start)+Payment_Number,DAY([0]!Loan_Start))</definedName>
    <definedName name="Payment_Date" localSheetId="9">DATE(YEAR([0]!Loan_Start),MONTH([0]!Loan_Start)+Payment_Number,DAY([0]!Loan_Start))</definedName>
    <definedName name="Payment_Date" localSheetId="12">DATE(YEAR([0]!Loan_Start),MONTH([0]!Loan_Start)+Payment_Number,DAY([0]!Loan_Start))</definedName>
    <definedName name="Payment_Date" localSheetId="10">DATE(YEAR([0]!Loan_Start),MONTH([0]!Loan_Start)+Payment_Number,DAY([0]!Loan_Start))</definedName>
    <definedName name="Payment_Date" localSheetId="11">DATE(YEAR([0]!Loan_Start),MONTH([0]!Loan_Start)+Payment_Number,DAY([0]!Loan_Start))</definedName>
    <definedName name="Payment_Date" localSheetId="13">DATE(YEAR([0]!Loan_Start),MONTH([0]!Loan_Start)+Payment_Number,DAY([0]!Loan_Start))</definedName>
    <definedName name="Payment_Date" localSheetId="14">DATE(YEAR([0]!Loan_Start),MONTH([0]!Loan_Start)+Payment_Number,DAY([0]!Loan_Start))</definedName>
    <definedName name="Payment_Date" localSheetId="15">DATE(YEAR([0]!Loan_Start),MONTH([0]!Loan_Start)+Payment_Number,DAY([0]!Loan_Start))</definedName>
    <definedName name="Payment_Date" localSheetId="16">DATE(YEAR([0]!Loan_Start),MONTH([0]!Loan_Start)+Payment_Number,DAY([0]!Loan_Start))</definedName>
    <definedName name="Payment_Date" localSheetId="0">DATE(YEAR(Loan_Start),MONTH(Loan_Start)+Payment_Number,DAY(Loan_Start))</definedName>
    <definedName name="Payment_Date">DATE(YEAR(Loan_Start),MONTH(Loan_Start)+Payment_Number,DAY(Loan_Start))</definedName>
    <definedName name="Payment_Needed">"Pago necesario"</definedName>
    <definedName name="PB">#REF!</definedName>
    <definedName name="PC">#REF!</definedName>
    <definedName name="PE">#REF!</definedName>
    <definedName name="Pegacor">#REF!</definedName>
    <definedName name="PEGANTE">#REF!</definedName>
    <definedName name="Pegante_Colbón">#REF!</definedName>
    <definedName name="PEGANTEPVC">#REF!</definedName>
    <definedName name="PEN">#REF!</definedName>
    <definedName name="PEPE" localSheetId="5">[0]!ERR</definedName>
    <definedName name="PEPE" localSheetId="4">[0]!ERR</definedName>
    <definedName name="PEPE" localSheetId="6">[0]!ERR</definedName>
    <definedName name="PEPE" localSheetId="7">[0]!ERR</definedName>
    <definedName name="PEPE" localSheetId="8">[0]!ERR</definedName>
    <definedName name="PEPE" localSheetId="9">[0]!ERR</definedName>
    <definedName name="PEPE" localSheetId="12">[0]!ERR</definedName>
    <definedName name="PEPE" localSheetId="10">[0]!ERR</definedName>
    <definedName name="PEPE" localSheetId="11">[0]!ERR</definedName>
    <definedName name="PEPE" localSheetId="13">[0]!ERR</definedName>
    <definedName name="PEPE" localSheetId="14">[0]!ERR</definedName>
    <definedName name="PEPE" localSheetId="15">[0]!ERR</definedName>
    <definedName name="PEPE" localSheetId="16">[0]!ERR</definedName>
    <definedName name="PEPE" localSheetId="0">[0]!ERR</definedName>
    <definedName name="PEPE">[0]!ERR</definedName>
    <definedName name="Percha_en_AI_Doble_Ref._FB_5502" localSheetId="0">#REF!</definedName>
    <definedName name="Percha_en_AI_Doble_Ref._FB_5502">#REF!</definedName>
    <definedName name="PERCHA2" localSheetId="0">#REF!</definedName>
    <definedName name="PERCHA2">#REF!</definedName>
    <definedName name="PERFIL" localSheetId="0">#REF!</definedName>
    <definedName name="PERFIL">#REF!</definedName>
    <definedName name="PERFILADO">#REF!</definedName>
    <definedName name="PERFILALUMINIO">#REF!</definedName>
    <definedName name="PERFORACIONPOZO">#REF!</definedName>
    <definedName name="PERIODO">#REF!</definedName>
    <definedName name="Periodo1">#REF!</definedName>
    <definedName name="PERIODO2">#REF!</definedName>
    <definedName name="Periodo3">#REF!</definedName>
    <definedName name="Periodo4">#REF!</definedName>
    <definedName name="Periodod2">#REF!</definedName>
    <definedName name="PERIODOS.SMML">#REF!</definedName>
    <definedName name="PERIODS.SMML">#REF!</definedName>
    <definedName name="Persianas_Luxalon_Cortasol_84RLSL5">#REF!</definedName>
    <definedName name="PERSONAL">#REF!</definedName>
    <definedName name="PersonalProfesional">#REF!</definedName>
    <definedName name="PersonalTecnico">#REF!</definedName>
    <definedName name="PESO14.2">#REF!</definedName>
    <definedName name="PESO14.3">#REF!</definedName>
    <definedName name="PESO14.4">#REF!</definedName>
    <definedName name="PIA">#REF!</definedName>
    <definedName name="PIB">#REF!</definedName>
    <definedName name="piedra">#REF!</definedName>
    <definedName name="Piedra_Media_Zonga">#REF!</definedName>
    <definedName name="PIEDRABOLA">#REF!</definedName>
    <definedName name="PIEDRARAJON">#REF!</definedName>
    <definedName name="Pilote_10.00_m">#REF!</definedName>
    <definedName name="Pilote_4.00_m">#REF!</definedName>
    <definedName name="Pilote_5.00_m">#REF!</definedName>
    <definedName name="Pilote_6.50_m">#REF!</definedName>
    <definedName name="Pilote_7.00_m">#REF!</definedName>
    <definedName name="Pilote_7.50_m">#REF!</definedName>
    <definedName name="Pilote_8.00_m">#REF!</definedName>
    <definedName name="PIN">#REF!</definedName>
    <definedName name="PINTCORAZA">#REF!</definedName>
    <definedName name="pintura">#REF!</definedName>
    <definedName name="Pintura_blanca_para_trafico">#REF!</definedName>
    <definedName name="Pintura_electrostática">#REF!</definedName>
    <definedName name="PINTURAESMALTE">#REF!</definedName>
    <definedName name="PINTURAVINILO">#REF!</definedName>
    <definedName name="PIRLAN">#REF!</definedName>
    <definedName name="Piso" comment="5 PISOS">#REF!</definedName>
    <definedName name="Piso_olimpia_base_20___20">#REF!</definedName>
    <definedName name="PISO8">#REF!</definedName>
    <definedName name="PISOCAMINOS">#REF!</definedName>
    <definedName name="PISOGRESS">#REF!</definedName>
    <definedName name="PISOPLAZOLETA">#REF!</definedName>
    <definedName name="Pisos">#REF!</definedName>
    <definedName name="PisosEnchapes">#REF!</definedName>
    <definedName name="pkgl">#REF!</definedName>
    <definedName name="PL">#REF!</definedName>
    <definedName name="PLAC">#REF!</definedName>
    <definedName name="PLACA">#REF!</definedName>
    <definedName name="PLACAALIGERADA">#REF!</definedName>
    <definedName name="PLACAPISO">#REF!</definedName>
    <definedName name="placapozo">#REF!</definedName>
    <definedName name="PLACATANQUE">#REF!</definedName>
    <definedName name="Plancha">#REF!</definedName>
    <definedName name="Planchón_Ordinario_3_M">#REF!</definedName>
    <definedName name="Planos_Record">#REF!</definedName>
    <definedName name="Planta_Telefonica_Digital_de_10_Lineas_Troncales_20_Extensiones_y_5_Directos">#REF!</definedName>
    <definedName name="PLANTULA">#REF!</definedName>
    <definedName name="PLAQUETAS">#REF!</definedName>
    <definedName name="Plaquetas_en_concreto_0_40_x_0_40_tipo_IDU">#REF!</definedName>
    <definedName name="Platina_hierro_1_2__x_1_8">#REF!</definedName>
    <definedName name="PlazoEnMeses">#REF!</definedName>
    <definedName name="Plegable">#REF!</definedName>
    <definedName name="PLICEN">#REF!</definedName>
    <definedName name="PMT">#REF!</definedName>
    <definedName name="pñ">#REF!</definedName>
    <definedName name="po">#REF!</definedName>
    <definedName name="Poceta_en_acero_inoxidable_tipo_SOCODA">#REF!</definedName>
    <definedName name="Pocetas_en_granito_lavado_blanco_Huila_grano_1.">#REF!</definedName>
    <definedName name="poi">#REF!</definedName>
    <definedName name="ponton">#REF!</definedName>
    <definedName name="PONTON2">#REF!</definedName>
    <definedName name="POO">#REF!</definedName>
    <definedName name="Porcelanato_Gris_Dolphin_Ref.">#REF!</definedName>
    <definedName name="Porta_candado_simple_3_.">#REF!</definedName>
    <definedName name="Porta_Papel_Doble_con_Tapa_Ref._B_288">#REF!</definedName>
    <definedName name="PORTERIA">#REF!</definedName>
    <definedName name="porton2.67x5">#REF!</definedName>
    <definedName name="porton3.2x2.67">#REF!</definedName>
    <definedName name="PORTOTAL">#REF!</definedName>
    <definedName name="POSTE">#REF!</definedName>
    <definedName name="Poste_madera">#REF!</definedName>
    <definedName name="pozo">#REF!</definedName>
    <definedName name="pozoseptico">#REF!</definedName>
    <definedName name="PP">#REF!</definedName>
    <definedName name="PPPP">#REF!</definedName>
    <definedName name="PRE">#REF!</definedName>
    <definedName name="pre_nuevo">#REF!</definedName>
    <definedName name="PRECIO">#REF!</definedName>
    <definedName name="precios">#REF!</definedName>
    <definedName name="PRELIMINAR">#REF!</definedName>
    <definedName name="Preliminares" comment="Apus_Preliminares">#REF!</definedName>
    <definedName name="PREST">#REF!</definedName>
    <definedName name="PRESTACIONES">#REF!</definedName>
    <definedName name="PrestacionesSeguridadOtros">#REF!</definedName>
    <definedName name="PrestacionesSeguridadOtrosFMMin">#REF!</definedName>
    <definedName name="PRESUPUESTADO">#REF!</definedName>
    <definedName name="PRESUPUESTO">#REF!</definedName>
    <definedName name="PresupuestoCCI90F">#N/A</definedName>
    <definedName name="PRESUPUESTOS">#REF!</definedName>
    <definedName name="Princ">#REF!</definedName>
    <definedName name="Print_Area" localSheetId="5">'1,2'!$A$1:$O$53</definedName>
    <definedName name="Print_Area" localSheetId="4">'1.1'!$A$1:$O$53</definedName>
    <definedName name="Print_Area" localSheetId="6">'1.3'!$A$1:$O$53</definedName>
    <definedName name="Print_Area" localSheetId="7">'1.4'!$A$1:$O$53</definedName>
    <definedName name="Print_Area" localSheetId="8">'1.5'!$A$1:$O$53</definedName>
    <definedName name="Print_Area" localSheetId="9">'1.6'!$A$1:$O$53</definedName>
    <definedName name="Print_Area" localSheetId="12">'2,3'!$A$1:$O$53</definedName>
    <definedName name="Print_Area" localSheetId="10">'2.1'!$A$1:$O$53</definedName>
    <definedName name="Print_Area" localSheetId="11">'2.2'!$A$1:$O$53</definedName>
    <definedName name="Print_Area" localSheetId="13">'3,1'!$A$1:$O$53</definedName>
    <definedName name="Print_Area" localSheetId="14">'4.1'!$A$1:$O$53</definedName>
    <definedName name="Print_Area" localSheetId="15">'4.2'!$A$1:$O$53</definedName>
    <definedName name="Print_Area" localSheetId="16">'4.3'!$A$1:$O$53</definedName>
    <definedName name="Print_Area">#N/A</definedName>
    <definedName name="PRINT_AREA_MI">#N/A</definedName>
    <definedName name="Print_Area_Reset" localSheetId="0">OFFSET(Full_Print,0,0,Last_Row)</definedName>
    <definedName name="Print_Area_Reset">OFFSET(Full_Print,0,0,Last_Row)</definedName>
    <definedName name="Print_Titles">#N/A</definedName>
    <definedName name="PRINT_TITLES_MI">#N/A</definedName>
    <definedName name="PROCE.SANGRE" localSheetId="0">#REF!</definedName>
    <definedName name="PROCE.SANGRE">#REF!</definedName>
    <definedName name="PROCESO" localSheetId="0">#REF!</definedName>
    <definedName name="PROCESO">#REF!</definedName>
    <definedName name="Profesional" localSheetId="0">#REF!</definedName>
    <definedName name="Profesional">#REF!</definedName>
    <definedName name="programainv" localSheetId="5">[0]!ERR</definedName>
    <definedName name="programainv" localSheetId="4">[0]!ERR</definedName>
    <definedName name="programainv" localSheetId="6">[0]!ERR</definedName>
    <definedName name="programainv" localSheetId="7">[0]!ERR</definedName>
    <definedName name="programainv" localSheetId="8">[0]!ERR</definedName>
    <definedName name="programainv" localSheetId="9">[0]!ERR</definedName>
    <definedName name="programainv" localSheetId="12">[0]!ERR</definedName>
    <definedName name="programainv" localSheetId="10">[0]!ERR</definedName>
    <definedName name="programainv" localSheetId="11">[0]!ERR</definedName>
    <definedName name="programainv" localSheetId="13">[0]!ERR</definedName>
    <definedName name="programainv" localSheetId="14">[0]!ERR</definedName>
    <definedName name="programainv" localSheetId="15">[0]!ERR</definedName>
    <definedName name="programainv" localSheetId="16">[0]!ERR</definedName>
    <definedName name="programainv" localSheetId="0">[0]!ERR</definedName>
    <definedName name="programainv">[0]!ERR</definedName>
    <definedName name="programainv_10" localSheetId="5">ERR</definedName>
    <definedName name="programainv_10" localSheetId="4">ERR</definedName>
    <definedName name="programainv_10" localSheetId="6">ERR</definedName>
    <definedName name="programainv_10" localSheetId="7">ERR</definedName>
    <definedName name="programainv_10" localSheetId="8">ERR</definedName>
    <definedName name="programainv_10" localSheetId="9">ERR</definedName>
    <definedName name="programainv_10" localSheetId="12">ERR</definedName>
    <definedName name="programainv_10" localSheetId="10">ERR</definedName>
    <definedName name="programainv_10" localSheetId="11">ERR</definedName>
    <definedName name="programainv_10" localSheetId="13">ERR</definedName>
    <definedName name="programainv_10" localSheetId="14">ERR</definedName>
    <definedName name="programainv_10" localSheetId="15">ERR</definedName>
    <definedName name="programainv_10" localSheetId="16">ERR</definedName>
    <definedName name="programainv_10" localSheetId="0">ERR</definedName>
    <definedName name="programainv_10">ERR</definedName>
    <definedName name="programainv_3" localSheetId="5">ERR</definedName>
    <definedName name="programainv_3" localSheetId="4">ERR</definedName>
    <definedName name="programainv_3" localSheetId="6">ERR</definedName>
    <definedName name="programainv_3" localSheetId="7">ERR</definedName>
    <definedName name="programainv_3" localSheetId="8">ERR</definedName>
    <definedName name="programainv_3" localSheetId="9">ERR</definedName>
    <definedName name="programainv_3" localSheetId="12">ERR</definedName>
    <definedName name="programainv_3" localSheetId="10">ERR</definedName>
    <definedName name="programainv_3" localSheetId="11">ERR</definedName>
    <definedName name="programainv_3" localSheetId="13">ERR</definedName>
    <definedName name="programainv_3" localSheetId="14">ERR</definedName>
    <definedName name="programainv_3" localSheetId="15">ERR</definedName>
    <definedName name="programainv_3" localSheetId="16">ERR</definedName>
    <definedName name="programainv_3" localSheetId="0">ERR</definedName>
    <definedName name="programainv_3">ERR</definedName>
    <definedName name="programainv_4" localSheetId="5">ERR</definedName>
    <definedName name="programainv_4" localSheetId="4">ERR</definedName>
    <definedName name="programainv_4" localSheetId="6">ERR</definedName>
    <definedName name="programainv_4" localSheetId="7">ERR</definedName>
    <definedName name="programainv_4" localSheetId="8">ERR</definedName>
    <definedName name="programainv_4" localSheetId="9">ERR</definedName>
    <definedName name="programainv_4" localSheetId="12">ERR</definedName>
    <definedName name="programainv_4" localSheetId="10">ERR</definedName>
    <definedName name="programainv_4" localSheetId="11">ERR</definedName>
    <definedName name="programainv_4" localSheetId="13">ERR</definedName>
    <definedName name="programainv_4" localSheetId="14">ERR</definedName>
    <definedName name="programainv_4" localSheetId="15">ERR</definedName>
    <definedName name="programainv_4" localSheetId="16">ERR</definedName>
    <definedName name="programainv_4" localSheetId="0">ERR</definedName>
    <definedName name="programainv_4">ERR</definedName>
    <definedName name="programainv_5" localSheetId="5">ERR</definedName>
    <definedName name="programainv_5" localSheetId="4">ERR</definedName>
    <definedName name="programainv_5" localSheetId="6">ERR</definedName>
    <definedName name="programainv_5" localSheetId="7">ERR</definedName>
    <definedName name="programainv_5" localSheetId="8">ERR</definedName>
    <definedName name="programainv_5" localSheetId="9">ERR</definedName>
    <definedName name="programainv_5" localSheetId="12">ERR</definedName>
    <definedName name="programainv_5" localSheetId="10">ERR</definedName>
    <definedName name="programainv_5" localSheetId="11">ERR</definedName>
    <definedName name="programainv_5" localSheetId="13">ERR</definedName>
    <definedName name="programainv_5" localSheetId="14">ERR</definedName>
    <definedName name="programainv_5" localSheetId="15">ERR</definedName>
    <definedName name="programainv_5" localSheetId="16">ERR</definedName>
    <definedName name="programainv_5" localSheetId="0">ERR</definedName>
    <definedName name="programainv_5">ERR</definedName>
    <definedName name="programainv_6" localSheetId="5">ERR</definedName>
    <definedName name="programainv_6" localSheetId="4">ERR</definedName>
    <definedName name="programainv_6" localSheetId="6">ERR</definedName>
    <definedName name="programainv_6" localSheetId="7">ERR</definedName>
    <definedName name="programainv_6" localSheetId="8">ERR</definedName>
    <definedName name="programainv_6" localSheetId="9">ERR</definedName>
    <definedName name="programainv_6" localSheetId="12">ERR</definedName>
    <definedName name="programainv_6" localSheetId="10">ERR</definedName>
    <definedName name="programainv_6" localSheetId="11">ERR</definedName>
    <definedName name="programainv_6" localSheetId="13">ERR</definedName>
    <definedName name="programainv_6" localSheetId="14">ERR</definedName>
    <definedName name="programainv_6" localSheetId="15">ERR</definedName>
    <definedName name="programainv_6" localSheetId="16">ERR</definedName>
    <definedName name="programainv_6" localSheetId="0">ERR</definedName>
    <definedName name="programainv_6">ERR</definedName>
    <definedName name="programainv_7" localSheetId="5">ERR</definedName>
    <definedName name="programainv_7" localSheetId="4">ERR</definedName>
    <definedName name="programainv_7" localSheetId="6">ERR</definedName>
    <definedName name="programainv_7" localSheetId="7">ERR</definedName>
    <definedName name="programainv_7" localSheetId="8">ERR</definedName>
    <definedName name="programainv_7" localSheetId="9">ERR</definedName>
    <definedName name="programainv_7" localSheetId="12">ERR</definedName>
    <definedName name="programainv_7" localSheetId="10">ERR</definedName>
    <definedName name="programainv_7" localSheetId="11">ERR</definedName>
    <definedName name="programainv_7" localSheetId="13">ERR</definedName>
    <definedName name="programainv_7" localSheetId="14">ERR</definedName>
    <definedName name="programainv_7" localSheetId="15">ERR</definedName>
    <definedName name="programainv_7" localSheetId="16">ERR</definedName>
    <definedName name="programainv_7" localSheetId="0">ERR</definedName>
    <definedName name="programainv_7">ERR</definedName>
    <definedName name="programainv_8" localSheetId="5">ERR</definedName>
    <definedName name="programainv_8" localSheetId="4">ERR</definedName>
    <definedName name="programainv_8" localSheetId="6">ERR</definedName>
    <definedName name="programainv_8" localSheetId="7">ERR</definedName>
    <definedName name="programainv_8" localSheetId="8">ERR</definedName>
    <definedName name="programainv_8" localSheetId="9">ERR</definedName>
    <definedName name="programainv_8" localSheetId="12">ERR</definedName>
    <definedName name="programainv_8" localSheetId="10">ERR</definedName>
    <definedName name="programainv_8" localSheetId="11">ERR</definedName>
    <definedName name="programainv_8" localSheetId="13">ERR</definedName>
    <definedName name="programainv_8" localSheetId="14">ERR</definedName>
    <definedName name="programainv_8" localSheetId="15">ERR</definedName>
    <definedName name="programainv_8" localSheetId="16">ERR</definedName>
    <definedName name="programainv_8" localSheetId="0">ERR</definedName>
    <definedName name="programainv_8">ERR</definedName>
    <definedName name="programainv_9" localSheetId="5">ERR</definedName>
    <definedName name="programainv_9" localSheetId="4">ERR</definedName>
    <definedName name="programainv_9" localSheetId="6">ERR</definedName>
    <definedName name="programainv_9" localSheetId="7">ERR</definedName>
    <definedName name="programainv_9" localSheetId="8">ERR</definedName>
    <definedName name="programainv_9" localSheetId="9">ERR</definedName>
    <definedName name="programainv_9" localSheetId="12">ERR</definedName>
    <definedName name="programainv_9" localSheetId="10">ERR</definedName>
    <definedName name="programainv_9" localSheetId="11">ERR</definedName>
    <definedName name="programainv_9" localSheetId="13">ERR</definedName>
    <definedName name="programainv_9" localSheetId="14">ERR</definedName>
    <definedName name="programainv_9" localSheetId="15">ERR</definedName>
    <definedName name="programainv_9" localSheetId="16">ERR</definedName>
    <definedName name="programainv_9" localSheetId="0">ERR</definedName>
    <definedName name="programainv_9">ERR</definedName>
    <definedName name="PROP" localSheetId="0">#REF!</definedName>
    <definedName name="PROP">#REF!</definedName>
    <definedName name="PROPONENTE" localSheetId="0">#REF!</definedName>
    <definedName name="PROPONENTE">#REF!</definedName>
    <definedName name="propuesta" localSheetId="0">#REF!</definedName>
    <definedName name="propuesta">#REF!</definedName>
    <definedName name="Prov">#REF!</definedName>
    <definedName name="PROY">#REF!</definedName>
    <definedName name="PROYECTO">#REF!</definedName>
    <definedName name="prueba">#REF!</definedName>
    <definedName name="PRUEBA2">#REF!</definedName>
    <definedName name="PTTTT" localSheetId="0" hidden="1">{#N/A,#N/A,TRUE,"INGENIERIA";#N/A,#N/A,TRUE,"COMPRAS";#N/A,#N/A,TRUE,"DIRECCION";#N/A,#N/A,TRUE,"RESUMEN"}</definedName>
    <definedName name="PTTTT" hidden="1">{#N/A,#N/A,TRUE,"INGENIERIA";#N/A,#N/A,TRUE,"COMPRAS";#N/A,#N/A,TRUE,"DIRECCION";#N/A,#N/A,TRUE,"RESUMEN"}</definedName>
    <definedName name="Puentes_metalicos_Según_Diseño">#REF!</definedName>
    <definedName name="Puerta_en_Lamina_Cal._18_2.10x60__Incluye_marco_y_Rejilla__P_10">#REF!</definedName>
    <definedName name="Puerta_en_Lamina_Cal._18_2.10x75__Incluye_marco_y_Rejilla__P_8">#REF!</definedName>
    <definedName name="Puerta_en_Lamina_Cal._18_2.10x90__Incluye_marco_y_Rejilla__P_6´">#REF!</definedName>
    <definedName name="Puerta_en_Lamina_Cal._18_2.70x1.50__Incluye_marco_y_Rejilla__2_Hojas_P_12">#REF!</definedName>
    <definedName name="Puerta_marco_y_hoja">#REF!</definedName>
    <definedName name="Puerta_Metalica">#REF!</definedName>
    <definedName name="Puerta_Triplex_0.80X2.20">#REF!</definedName>
    <definedName name="Puerta_Triplex_1.00X2.20">#REF!</definedName>
    <definedName name="puerta0.7x3">#REF!</definedName>
    <definedName name="puerta0.8x3">#REF!</definedName>
    <definedName name="puerta0.9x3.5">#REF!</definedName>
    <definedName name="puerta1.4x3">#REF!</definedName>
    <definedName name="puerta1.6x3">#REF!</definedName>
    <definedName name="puerta1.6x3.5">#REF!</definedName>
    <definedName name="PUERTACAL18">#REF!</definedName>
    <definedName name="PUERTALAMINA">#REF!</definedName>
    <definedName name="PUERTAMADERA">#REF!</definedName>
    <definedName name="PUERTAMADERAINSUMO">#REF!</definedName>
    <definedName name="PUERTAMETALICA">#REF!</definedName>
    <definedName name="puertapersiana1.2x3.5">#REF!</definedName>
    <definedName name="puertapersiana1.8x3">#REF!</definedName>
    <definedName name="puertapersiana2x3">#REF!</definedName>
    <definedName name="puertapersiana2x3.5">#REF!</definedName>
    <definedName name="Puesta_a_Tierra_Subestacion_Según_N._CODENSA_CTS_523_2">#REF!</definedName>
    <definedName name="Puesta_a_Tierra_T_GEN_3__3_Varillas_CW_5_8_x2.44_m">#REF!</definedName>
    <definedName name="Pulida_pisos_en_granito">#REF!</definedName>
    <definedName name="Punteros">#REF!</definedName>
    <definedName name="PUNTILLA">#REF!</definedName>
    <definedName name="Puntilla_2">#REF!</definedName>
    <definedName name="Puntilla_acerada_1.5">#REF!</definedName>
    <definedName name="Puntilla_con_Cabeza_1">#REF!</definedName>
    <definedName name="Puntilla_con_Cabeza_2">#REF!</definedName>
    <definedName name="Puntilla_sin_Cabeza_1">#REF!</definedName>
    <definedName name="PUNTILLAS">#REF!</definedName>
    <definedName name="PUNTOE">#REF!</definedName>
    <definedName name="PUNTOH">#REF!</definedName>
    <definedName name="PUNTOH12">#REF!</definedName>
    <definedName name="PUNTOHIDRAULICO">#REF!</definedName>
    <definedName name="PUNTOS">#REF!</definedName>
    <definedName name="PUNTOSAN2">#REF!</definedName>
    <definedName name="PUNTOSAN3">#REF!</definedName>
    <definedName name="PUNTOSAN4">#REF!</definedName>
    <definedName name="PUNTOSANITARIO">#REF!</definedName>
    <definedName name="PV_1___2.15x2.25___Plano_de_Detalle_No._A_168">#REF!</definedName>
    <definedName name="PV_2___2.15x2.1___Plano_de_Detalle_No._A_168">#REF!</definedName>
    <definedName name="PV_2´___2.15x2.175___Plano_de_Detalle_No._A_168">#REF!</definedName>
    <definedName name="PV_3___2.7x2.25___Plano_de_Detalle_No._A_168">#REF!</definedName>
    <definedName name="PV_4___2.7x6.6___Plano_de_Detalle_No._A_168">#REF!</definedName>
    <definedName name="PV_5___2.7x6.75___Plano_de_Detalle_No._A_169">#REF!</definedName>
    <definedName name="q">#REF!</definedName>
    <definedName name="QC">#REF!</definedName>
    <definedName name="QCE">#REF!</definedName>
    <definedName name="QI">#REF!</definedName>
    <definedName name="QIN">#REF!</definedName>
    <definedName name="QINF">#REF!</definedName>
    <definedName name="QMD">#N/A</definedName>
    <definedName name="qq">#REF!</definedName>
    <definedName name="qqq">#REF!</definedName>
    <definedName name="qw">#REF!</definedName>
    <definedName name="QWE" hidden="1">#REF!</definedName>
    <definedName name="QWERTY" localSheetId="5">[0]!ERR</definedName>
    <definedName name="QWERTY" localSheetId="4">[0]!ERR</definedName>
    <definedName name="QWERTY" localSheetId="6">[0]!ERR</definedName>
    <definedName name="QWERTY" localSheetId="7">[0]!ERR</definedName>
    <definedName name="QWERTY" localSheetId="8">[0]!ERR</definedName>
    <definedName name="QWERTY" localSheetId="9">[0]!ERR</definedName>
    <definedName name="QWERTY" localSheetId="12">[0]!ERR</definedName>
    <definedName name="QWERTY" localSheetId="10">[0]!ERR</definedName>
    <definedName name="QWERTY" localSheetId="11">[0]!ERR</definedName>
    <definedName name="QWERTY" localSheetId="13">[0]!ERR</definedName>
    <definedName name="QWERTY" localSheetId="14">[0]!ERR</definedName>
    <definedName name="QWERTY" localSheetId="15">[0]!ERR</definedName>
    <definedName name="QWERTY" localSheetId="16">[0]!ERR</definedName>
    <definedName name="QWERTY" localSheetId="0">[0]!ERR</definedName>
    <definedName name="QWERTY">[0]!ERR</definedName>
    <definedName name="Rajon" localSheetId="0">#REF!</definedName>
    <definedName name="Rajon">#REF!</definedName>
    <definedName name="RANA" localSheetId="0">#REF!</definedName>
    <definedName name="RANA">#REF!</definedName>
    <definedName name="Rango_presupuesto" localSheetId="0">#REF!</definedName>
    <definedName name="Rango_presupuesto">#REF!</definedName>
    <definedName name="RBG">#REF!</definedName>
    <definedName name="RCindPresup">#REF!</definedName>
    <definedName name="rds">#REF!</definedName>
    <definedName name="Reajuste1">#REF!</definedName>
    <definedName name="Reajuste2">#REF!</definedName>
    <definedName name="Reajuste3">#REF!</definedName>
    <definedName name="Reajuste4">#REF!</definedName>
    <definedName name="REC">#REF!</definedName>
    <definedName name="Recebo_común">#REF!</definedName>
    <definedName name="Recorder">#REF!</definedName>
    <definedName name="RECSUBBASE">#REF!</definedName>
    <definedName name="RECURSOS">#REF!</definedName>
    <definedName name="REDH12">#REF!</definedName>
    <definedName name="REDH34">#REF!</definedName>
    <definedName name="REDU4X3">#REF!</definedName>
    <definedName name="REDU6X4">#REF!</definedName>
    <definedName name="REDU8X6">#REF!</definedName>
    <definedName name="REFUERZOCERCHA">#REF!</definedName>
    <definedName name="REG">#REF!&gt;2.5</definedName>
    <definedName name="regional">#REF!</definedName>
    <definedName name="registro_aparatos">#REF!</definedName>
    <definedName name="Registro_Toya_3_4">#REF!</definedName>
    <definedName name="REGISTRO12">#REF!</definedName>
    <definedName name="Regulador_Trifasico_de_1_KVA">#REF!</definedName>
    <definedName name="Regulador_Trifasico_de_20_KVA">#REF!</definedName>
    <definedName name="Regulador_Trifasico_de_9_KVA">#REF!</definedName>
    <definedName name="REGULAR">#REF!&gt;2.5</definedName>
    <definedName name="REICIO" localSheetId="5">[0]!ERR</definedName>
    <definedName name="REICIO" localSheetId="4">[0]!ERR</definedName>
    <definedName name="REICIO" localSheetId="6">[0]!ERR</definedName>
    <definedName name="REICIO" localSheetId="7">[0]!ERR</definedName>
    <definedName name="REICIO" localSheetId="8">[0]!ERR</definedName>
    <definedName name="REICIO" localSheetId="9">[0]!ERR</definedName>
    <definedName name="REICIO" localSheetId="12">[0]!ERR</definedName>
    <definedName name="REICIO" localSheetId="10">[0]!ERR</definedName>
    <definedName name="REICIO" localSheetId="11">[0]!ERR</definedName>
    <definedName name="REICIO" localSheetId="13">[0]!ERR</definedName>
    <definedName name="REICIO" localSheetId="14">[0]!ERR</definedName>
    <definedName name="REICIO" localSheetId="15">[0]!ERR</definedName>
    <definedName name="REICIO" localSheetId="16">[0]!ERR</definedName>
    <definedName name="REICIO" localSheetId="0">[0]!ERR</definedName>
    <definedName name="REICIO">[0]!ERR</definedName>
    <definedName name="REICIO_10" localSheetId="5">ERR</definedName>
    <definedName name="REICIO_10" localSheetId="4">ERR</definedName>
    <definedName name="REICIO_10" localSheetId="6">ERR</definedName>
    <definedName name="REICIO_10" localSheetId="7">ERR</definedName>
    <definedName name="REICIO_10" localSheetId="8">ERR</definedName>
    <definedName name="REICIO_10" localSheetId="9">ERR</definedName>
    <definedName name="REICIO_10" localSheetId="12">ERR</definedName>
    <definedName name="REICIO_10" localSheetId="10">ERR</definedName>
    <definedName name="REICIO_10" localSheetId="11">ERR</definedName>
    <definedName name="REICIO_10" localSheetId="13">ERR</definedName>
    <definedName name="REICIO_10" localSheetId="14">ERR</definedName>
    <definedName name="REICIO_10" localSheetId="15">ERR</definedName>
    <definedName name="REICIO_10" localSheetId="16">ERR</definedName>
    <definedName name="REICIO_10" localSheetId="0">ERR</definedName>
    <definedName name="REICIO_10">ERR</definedName>
    <definedName name="REICIO_3" localSheetId="5">ERR</definedName>
    <definedName name="REICIO_3" localSheetId="4">ERR</definedName>
    <definedName name="REICIO_3" localSheetId="6">ERR</definedName>
    <definedName name="REICIO_3" localSheetId="7">ERR</definedName>
    <definedName name="REICIO_3" localSheetId="8">ERR</definedName>
    <definedName name="REICIO_3" localSheetId="9">ERR</definedName>
    <definedName name="REICIO_3" localSheetId="12">ERR</definedName>
    <definedName name="REICIO_3" localSheetId="10">ERR</definedName>
    <definedName name="REICIO_3" localSheetId="11">ERR</definedName>
    <definedName name="REICIO_3" localSheetId="13">ERR</definedName>
    <definedName name="REICIO_3" localSheetId="14">ERR</definedName>
    <definedName name="REICIO_3" localSheetId="15">ERR</definedName>
    <definedName name="REICIO_3" localSheetId="16">ERR</definedName>
    <definedName name="REICIO_3" localSheetId="0">ERR</definedName>
    <definedName name="REICIO_3">ERR</definedName>
    <definedName name="REICIO_4" localSheetId="5">ERR</definedName>
    <definedName name="REICIO_4" localSheetId="4">ERR</definedName>
    <definedName name="REICIO_4" localSheetId="6">ERR</definedName>
    <definedName name="REICIO_4" localSheetId="7">ERR</definedName>
    <definedName name="REICIO_4" localSheetId="8">ERR</definedName>
    <definedName name="REICIO_4" localSheetId="9">ERR</definedName>
    <definedName name="REICIO_4" localSheetId="12">ERR</definedName>
    <definedName name="REICIO_4" localSheetId="10">ERR</definedName>
    <definedName name="REICIO_4" localSheetId="11">ERR</definedName>
    <definedName name="REICIO_4" localSheetId="13">ERR</definedName>
    <definedName name="REICIO_4" localSheetId="14">ERR</definedName>
    <definedName name="REICIO_4" localSheetId="15">ERR</definedName>
    <definedName name="REICIO_4" localSheetId="16">ERR</definedName>
    <definedName name="REICIO_4" localSheetId="0">ERR</definedName>
    <definedName name="REICIO_4">ERR</definedName>
    <definedName name="REICIO_5" localSheetId="5">ERR</definedName>
    <definedName name="REICIO_5" localSheetId="4">ERR</definedName>
    <definedName name="REICIO_5" localSheetId="6">ERR</definedName>
    <definedName name="REICIO_5" localSheetId="7">ERR</definedName>
    <definedName name="REICIO_5" localSheetId="8">ERR</definedName>
    <definedName name="REICIO_5" localSheetId="9">ERR</definedName>
    <definedName name="REICIO_5" localSheetId="12">ERR</definedName>
    <definedName name="REICIO_5" localSheetId="10">ERR</definedName>
    <definedName name="REICIO_5" localSheetId="11">ERR</definedName>
    <definedName name="REICIO_5" localSheetId="13">ERR</definedName>
    <definedName name="REICIO_5" localSheetId="14">ERR</definedName>
    <definedName name="REICIO_5" localSheetId="15">ERR</definedName>
    <definedName name="REICIO_5" localSheetId="16">ERR</definedName>
    <definedName name="REICIO_5" localSheetId="0">ERR</definedName>
    <definedName name="REICIO_5">ERR</definedName>
    <definedName name="REICIO_6" localSheetId="5">ERR</definedName>
    <definedName name="REICIO_6" localSheetId="4">ERR</definedName>
    <definedName name="REICIO_6" localSheetId="6">ERR</definedName>
    <definedName name="REICIO_6" localSheetId="7">ERR</definedName>
    <definedName name="REICIO_6" localSheetId="8">ERR</definedName>
    <definedName name="REICIO_6" localSheetId="9">ERR</definedName>
    <definedName name="REICIO_6" localSheetId="12">ERR</definedName>
    <definedName name="REICIO_6" localSheetId="10">ERR</definedName>
    <definedName name="REICIO_6" localSheetId="11">ERR</definedName>
    <definedName name="REICIO_6" localSheetId="13">ERR</definedName>
    <definedName name="REICIO_6" localSheetId="14">ERR</definedName>
    <definedName name="REICIO_6" localSheetId="15">ERR</definedName>
    <definedName name="REICIO_6" localSheetId="16">ERR</definedName>
    <definedName name="REICIO_6" localSheetId="0">ERR</definedName>
    <definedName name="REICIO_6">ERR</definedName>
    <definedName name="REICIO_7" localSheetId="5">ERR</definedName>
    <definedName name="REICIO_7" localSheetId="4">ERR</definedName>
    <definedName name="REICIO_7" localSheetId="6">ERR</definedName>
    <definedName name="REICIO_7" localSheetId="7">ERR</definedName>
    <definedName name="REICIO_7" localSheetId="8">ERR</definedName>
    <definedName name="REICIO_7" localSheetId="9">ERR</definedName>
    <definedName name="REICIO_7" localSheetId="12">ERR</definedName>
    <definedName name="REICIO_7" localSheetId="10">ERR</definedName>
    <definedName name="REICIO_7" localSheetId="11">ERR</definedName>
    <definedName name="REICIO_7" localSheetId="13">ERR</definedName>
    <definedName name="REICIO_7" localSheetId="14">ERR</definedName>
    <definedName name="REICIO_7" localSheetId="15">ERR</definedName>
    <definedName name="REICIO_7" localSheetId="16">ERR</definedName>
    <definedName name="REICIO_7" localSheetId="0">ERR</definedName>
    <definedName name="REICIO_7">ERR</definedName>
    <definedName name="REICIO_8" localSheetId="5">ERR</definedName>
    <definedName name="REICIO_8" localSheetId="4">ERR</definedName>
    <definedName name="REICIO_8" localSheetId="6">ERR</definedName>
    <definedName name="REICIO_8" localSheetId="7">ERR</definedName>
    <definedName name="REICIO_8" localSheetId="8">ERR</definedName>
    <definedName name="REICIO_8" localSheetId="9">ERR</definedName>
    <definedName name="REICIO_8" localSheetId="12">ERR</definedName>
    <definedName name="REICIO_8" localSheetId="10">ERR</definedName>
    <definedName name="REICIO_8" localSheetId="11">ERR</definedName>
    <definedName name="REICIO_8" localSheetId="13">ERR</definedName>
    <definedName name="REICIO_8" localSheetId="14">ERR</definedName>
    <definedName name="REICIO_8" localSheetId="15">ERR</definedName>
    <definedName name="REICIO_8" localSheetId="16">ERR</definedName>
    <definedName name="REICIO_8" localSheetId="0">ERR</definedName>
    <definedName name="REICIO_8">ERR</definedName>
    <definedName name="REICIO_9" localSheetId="5">ERR</definedName>
    <definedName name="REICIO_9" localSheetId="4">ERR</definedName>
    <definedName name="REICIO_9" localSheetId="6">ERR</definedName>
    <definedName name="REICIO_9" localSheetId="7">ERR</definedName>
    <definedName name="REICIO_9" localSheetId="8">ERR</definedName>
    <definedName name="REICIO_9" localSheetId="9">ERR</definedName>
    <definedName name="REICIO_9" localSheetId="12">ERR</definedName>
    <definedName name="REICIO_9" localSheetId="10">ERR</definedName>
    <definedName name="REICIO_9" localSheetId="11">ERR</definedName>
    <definedName name="REICIO_9" localSheetId="13">ERR</definedName>
    <definedName name="REICIO_9" localSheetId="14">ERR</definedName>
    <definedName name="REICIO_9" localSheetId="15">ERR</definedName>
    <definedName name="REICIO_9" localSheetId="16">ERR</definedName>
    <definedName name="REICIO_9" localSheetId="0">ERR</definedName>
    <definedName name="REICIO_9">ERR</definedName>
    <definedName name="Reimbursement">"Reembolso"</definedName>
    <definedName name="reinicio" localSheetId="5">[0]!ERR</definedName>
    <definedName name="reinicio" localSheetId="4">[0]!ERR</definedName>
    <definedName name="reinicio" localSheetId="6">[0]!ERR</definedName>
    <definedName name="reinicio" localSheetId="7">[0]!ERR</definedName>
    <definedName name="reinicio" localSheetId="8">[0]!ERR</definedName>
    <definedName name="reinicio" localSheetId="9">[0]!ERR</definedName>
    <definedName name="reinicio" localSheetId="12">[0]!ERR</definedName>
    <definedName name="reinicio" localSheetId="10">[0]!ERR</definedName>
    <definedName name="reinicio" localSheetId="11">[0]!ERR</definedName>
    <definedName name="reinicio" localSheetId="13">[0]!ERR</definedName>
    <definedName name="reinicio" localSheetId="14">[0]!ERR</definedName>
    <definedName name="reinicio" localSheetId="15">[0]!ERR</definedName>
    <definedName name="reinicio" localSheetId="16">[0]!ERR</definedName>
    <definedName name="reinicio" localSheetId="0">[0]!ERR</definedName>
    <definedName name="reinicio">[0]!ERR</definedName>
    <definedName name="reinicio_10" localSheetId="5">ERR</definedName>
    <definedName name="reinicio_10" localSheetId="4">ERR</definedName>
    <definedName name="reinicio_10" localSheetId="6">ERR</definedName>
    <definedName name="reinicio_10" localSheetId="7">ERR</definedName>
    <definedName name="reinicio_10" localSheetId="8">ERR</definedName>
    <definedName name="reinicio_10" localSheetId="9">ERR</definedName>
    <definedName name="reinicio_10" localSheetId="12">ERR</definedName>
    <definedName name="reinicio_10" localSheetId="10">ERR</definedName>
    <definedName name="reinicio_10" localSheetId="11">ERR</definedName>
    <definedName name="reinicio_10" localSheetId="13">ERR</definedName>
    <definedName name="reinicio_10" localSheetId="14">ERR</definedName>
    <definedName name="reinicio_10" localSheetId="15">ERR</definedName>
    <definedName name="reinicio_10" localSheetId="16">ERR</definedName>
    <definedName name="reinicio_10" localSheetId="0">ERR</definedName>
    <definedName name="reinicio_10">ERR</definedName>
    <definedName name="reinicio_3" localSheetId="5">ERR</definedName>
    <definedName name="reinicio_3" localSheetId="4">ERR</definedName>
    <definedName name="reinicio_3" localSheetId="6">ERR</definedName>
    <definedName name="reinicio_3" localSheetId="7">ERR</definedName>
    <definedName name="reinicio_3" localSheetId="8">ERR</definedName>
    <definedName name="reinicio_3" localSheetId="9">ERR</definedName>
    <definedName name="reinicio_3" localSheetId="12">ERR</definedName>
    <definedName name="reinicio_3" localSheetId="10">ERR</definedName>
    <definedName name="reinicio_3" localSheetId="11">ERR</definedName>
    <definedName name="reinicio_3" localSheetId="13">ERR</definedName>
    <definedName name="reinicio_3" localSheetId="14">ERR</definedName>
    <definedName name="reinicio_3" localSheetId="15">ERR</definedName>
    <definedName name="reinicio_3" localSheetId="16">ERR</definedName>
    <definedName name="reinicio_3" localSheetId="0">ERR</definedName>
    <definedName name="reinicio_3">ERR</definedName>
    <definedName name="reinicio_4" localSheetId="5">ERR</definedName>
    <definedName name="reinicio_4" localSheetId="4">ERR</definedName>
    <definedName name="reinicio_4" localSheetId="6">ERR</definedName>
    <definedName name="reinicio_4" localSheetId="7">ERR</definedName>
    <definedName name="reinicio_4" localSheetId="8">ERR</definedName>
    <definedName name="reinicio_4" localSheetId="9">ERR</definedName>
    <definedName name="reinicio_4" localSheetId="12">ERR</definedName>
    <definedName name="reinicio_4" localSheetId="10">ERR</definedName>
    <definedName name="reinicio_4" localSheetId="11">ERR</definedName>
    <definedName name="reinicio_4" localSheetId="13">ERR</definedName>
    <definedName name="reinicio_4" localSheetId="14">ERR</definedName>
    <definedName name="reinicio_4" localSheetId="15">ERR</definedName>
    <definedName name="reinicio_4" localSheetId="16">ERR</definedName>
    <definedName name="reinicio_4" localSheetId="0">ERR</definedName>
    <definedName name="reinicio_4">ERR</definedName>
    <definedName name="reinicio_5" localSheetId="5">ERR</definedName>
    <definedName name="reinicio_5" localSheetId="4">ERR</definedName>
    <definedName name="reinicio_5" localSheetId="6">ERR</definedName>
    <definedName name="reinicio_5" localSheetId="7">ERR</definedName>
    <definedName name="reinicio_5" localSheetId="8">ERR</definedName>
    <definedName name="reinicio_5" localSheetId="9">ERR</definedName>
    <definedName name="reinicio_5" localSheetId="12">ERR</definedName>
    <definedName name="reinicio_5" localSheetId="10">ERR</definedName>
    <definedName name="reinicio_5" localSheetId="11">ERR</definedName>
    <definedName name="reinicio_5" localSheetId="13">ERR</definedName>
    <definedName name="reinicio_5" localSheetId="14">ERR</definedName>
    <definedName name="reinicio_5" localSheetId="15">ERR</definedName>
    <definedName name="reinicio_5" localSheetId="16">ERR</definedName>
    <definedName name="reinicio_5" localSheetId="0">ERR</definedName>
    <definedName name="reinicio_5">ERR</definedName>
    <definedName name="reinicio_6" localSheetId="5">ERR</definedName>
    <definedName name="reinicio_6" localSheetId="4">ERR</definedName>
    <definedName name="reinicio_6" localSheetId="6">ERR</definedName>
    <definedName name="reinicio_6" localSheetId="7">ERR</definedName>
    <definedName name="reinicio_6" localSheetId="8">ERR</definedName>
    <definedName name="reinicio_6" localSheetId="9">ERR</definedName>
    <definedName name="reinicio_6" localSheetId="12">ERR</definedName>
    <definedName name="reinicio_6" localSheetId="10">ERR</definedName>
    <definedName name="reinicio_6" localSheetId="11">ERR</definedName>
    <definedName name="reinicio_6" localSheetId="13">ERR</definedName>
    <definedName name="reinicio_6" localSheetId="14">ERR</definedName>
    <definedName name="reinicio_6" localSheetId="15">ERR</definedName>
    <definedName name="reinicio_6" localSheetId="16">ERR</definedName>
    <definedName name="reinicio_6" localSheetId="0">ERR</definedName>
    <definedName name="reinicio_6">ERR</definedName>
    <definedName name="reinicio_7" localSheetId="5">ERR</definedName>
    <definedName name="reinicio_7" localSheetId="4">ERR</definedName>
    <definedName name="reinicio_7" localSheetId="6">ERR</definedName>
    <definedName name="reinicio_7" localSheetId="7">ERR</definedName>
    <definedName name="reinicio_7" localSheetId="8">ERR</definedName>
    <definedName name="reinicio_7" localSheetId="9">ERR</definedName>
    <definedName name="reinicio_7" localSheetId="12">ERR</definedName>
    <definedName name="reinicio_7" localSheetId="10">ERR</definedName>
    <definedName name="reinicio_7" localSheetId="11">ERR</definedName>
    <definedName name="reinicio_7" localSheetId="13">ERR</definedName>
    <definedName name="reinicio_7" localSheetId="14">ERR</definedName>
    <definedName name="reinicio_7" localSheetId="15">ERR</definedName>
    <definedName name="reinicio_7" localSheetId="16">ERR</definedName>
    <definedName name="reinicio_7" localSheetId="0">ERR</definedName>
    <definedName name="reinicio_7">ERR</definedName>
    <definedName name="reinicio_8" localSheetId="5">ERR</definedName>
    <definedName name="reinicio_8" localSheetId="4">ERR</definedName>
    <definedName name="reinicio_8" localSheetId="6">ERR</definedName>
    <definedName name="reinicio_8" localSheetId="7">ERR</definedName>
    <definedName name="reinicio_8" localSheetId="8">ERR</definedName>
    <definedName name="reinicio_8" localSheetId="9">ERR</definedName>
    <definedName name="reinicio_8" localSheetId="12">ERR</definedName>
    <definedName name="reinicio_8" localSheetId="10">ERR</definedName>
    <definedName name="reinicio_8" localSheetId="11">ERR</definedName>
    <definedName name="reinicio_8" localSheetId="13">ERR</definedName>
    <definedName name="reinicio_8" localSheetId="14">ERR</definedName>
    <definedName name="reinicio_8" localSheetId="15">ERR</definedName>
    <definedName name="reinicio_8" localSheetId="16">ERR</definedName>
    <definedName name="reinicio_8" localSheetId="0">ERR</definedName>
    <definedName name="reinicio_8">ERR</definedName>
    <definedName name="reinicio_9" localSheetId="5">ERR</definedName>
    <definedName name="reinicio_9" localSheetId="4">ERR</definedName>
    <definedName name="reinicio_9" localSheetId="6">ERR</definedName>
    <definedName name="reinicio_9" localSheetId="7">ERR</definedName>
    <definedName name="reinicio_9" localSheetId="8">ERR</definedName>
    <definedName name="reinicio_9" localSheetId="9">ERR</definedName>
    <definedName name="reinicio_9" localSheetId="12">ERR</definedName>
    <definedName name="reinicio_9" localSheetId="10">ERR</definedName>
    <definedName name="reinicio_9" localSheetId="11">ERR</definedName>
    <definedName name="reinicio_9" localSheetId="13">ERR</definedName>
    <definedName name="reinicio_9" localSheetId="14">ERR</definedName>
    <definedName name="reinicio_9" localSheetId="15">ERR</definedName>
    <definedName name="reinicio_9" localSheetId="16">ERR</definedName>
    <definedName name="reinicio_9" localSheetId="0">ERR</definedName>
    <definedName name="reinicio_9">ERR</definedName>
    <definedName name="REJA" localSheetId="0">#REF!</definedName>
    <definedName name="REJA">#REF!</definedName>
    <definedName name="reja0.6x3" localSheetId="0">#REF!</definedName>
    <definedName name="reja0.6x3">#REF!</definedName>
    <definedName name="reja0.72x3.50" localSheetId="0">#REF!</definedName>
    <definedName name="reja0.72x3.50">#REF!</definedName>
    <definedName name="reja1.16x3">#REF!</definedName>
    <definedName name="reja3.36x2.46">#REF!</definedName>
    <definedName name="REJILLA">#REF!</definedName>
    <definedName name="Rejilla_con_sosco">#REF!</definedName>
    <definedName name="Rejilla_sifón_S_4.5_x_3.5">#REF!</definedName>
    <definedName name="Rejilla_sosco">#REF!</definedName>
    <definedName name="Rejillas_prefabricadas_baños_y_circulaciones_0_10___0_15">#REF!</definedName>
    <definedName name="rell">#REF!</definedName>
    <definedName name="RELLENO">#REF!</definedName>
    <definedName name="RELLENO_2">#REF!</definedName>
    <definedName name="RELLENO1">#REF!</definedName>
    <definedName name="RELLENOCOMPACTADO">#REF!</definedName>
    <definedName name="RELLENOEXCAVACION">#REF!</definedName>
    <definedName name="RELLENOSELECCIONADO">#REF!</definedName>
    <definedName name="RELLENOSELECCIONADO_2">#REF!</definedName>
    <definedName name="RELLG">#REF!</definedName>
    <definedName name="Remate_y_o_bordillo_cubiertas_0_10___0_20">#REF!</definedName>
    <definedName name="Remates_Laterales_y_Superiores_en_Aluzinc">#REF!</definedName>
    <definedName name="Remates_sillares_ventanas">#REF!</definedName>
    <definedName name="RENDIMIENTOS">#REF!</definedName>
    <definedName name="REP">#REF!</definedName>
    <definedName name="REP.CONTRATANTE">#REF!</definedName>
    <definedName name="REP.CONTRATISTA">#REF!</definedName>
    <definedName name="REPACOMETIDA3">#REF!</definedName>
    <definedName name="REPACOMETIDA4">#REF!</definedName>
    <definedName name="Reparaciones_en_PVC_A.LL._2">#REF!</definedName>
    <definedName name="Reparaciones_en_PVC_A.LL._3">#REF!</definedName>
    <definedName name="Reparaciones_en_PVC_A.LL._4">#REF!</definedName>
    <definedName name="Reparaciones_en_PVC_P_1">#REF!</definedName>
    <definedName name="Reparaciones_en_PVC_P_1_1_2">#REF!</definedName>
    <definedName name="Reparaciones_en_PVC_P_1_1_4">#REF!</definedName>
    <definedName name="Reparaciones_en_PVC_P_1_2">#REF!</definedName>
    <definedName name="Reparaciones_en_PVC_P_3_4">#REF!</definedName>
    <definedName name="Reparaciones_en_PVC_S_2">#REF!</definedName>
    <definedName name="Reparaciones_en_PVC_S_3">#REF!</definedName>
    <definedName name="Reparaciones_en_PVC_S_4">#REF!</definedName>
    <definedName name="REPISA">#REF!</definedName>
    <definedName name="Repisa_Ordinario">#REF!</definedName>
    <definedName name="REPISA55">#REF!</definedName>
    <definedName name="REPISA553">#REF!</definedName>
    <definedName name="ResEquipo">#REF!</definedName>
    <definedName name="residente">#REF!</definedName>
    <definedName name="residual">#REF!</definedName>
    <definedName name="Resistenciaconductor">#REF!</definedName>
    <definedName name="ResMateriales">#REF!</definedName>
    <definedName name="ResMO">#REF!</definedName>
    <definedName name="ResOtros">#REF!</definedName>
    <definedName name="resul">#REF!</definedName>
    <definedName name="RESUM">#REF!</definedName>
    <definedName name="resum2">#REF!</definedName>
    <definedName name="ResUnit_CD">#REF!</definedName>
    <definedName name="RETALMARMOL">#REF!</definedName>
    <definedName name="RETALVIDRIO">#REF!</definedName>
    <definedName name="RETI">#REF!</definedName>
    <definedName name="RETIRO">#REF!</definedName>
    <definedName name="RETIROESCOMBROS">#REF!</definedName>
    <definedName name="RETIROESCOMBROS_2">#REF!</definedName>
    <definedName name="RETRO">#REF!</definedName>
    <definedName name="Retro_excavadora">#REF!</definedName>
    <definedName name="RETRO320">#REF!</definedName>
    <definedName name="RETRO410">#REF!</definedName>
    <definedName name="rfref">#REF!</definedName>
    <definedName name="RFVGRF">#REF!</definedName>
    <definedName name="ricardo">#REF!</definedName>
    <definedName name="RIO">#REF!</definedName>
    <definedName name="rl">#REF!</definedName>
    <definedName name="rlo">#REF!</definedName>
    <definedName name="rm">#REF!</definedName>
    <definedName name="rme">#REF!</definedName>
    <definedName name="RMS">#REF!</definedName>
    <definedName name="rñ">#REF!</definedName>
    <definedName name="RO_TEMP">#REF!</definedName>
    <definedName name="RPF">#REF!</definedName>
    <definedName name="RPPF">#REF!</definedName>
    <definedName name="RPR">#REF!</definedName>
    <definedName name="rr">#REF!</definedName>
    <definedName name="rr_10" localSheetId="5">ERR</definedName>
    <definedName name="rr_10" localSheetId="4">ERR</definedName>
    <definedName name="rr_10" localSheetId="6">ERR</definedName>
    <definedName name="rr_10" localSheetId="7">ERR</definedName>
    <definedName name="rr_10" localSheetId="8">ERR</definedName>
    <definedName name="rr_10" localSheetId="9">ERR</definedName>
    <definedName name="rr_10" localSheetId="12">ERR</definedName>
    <definedName name="rr_10" localSheetId="10">ERR</definedName>
    <definedName name="rr_10" localSheetId="11">ERR</definedName>
    <definedName name="rr_10" localSheetId="13">ERR</definedName>
    <definedName name="rr_10" localSheetId="14">ERR</definedName>
    <definedName name="rr_10" localSheetId="15">ERR</definedName>
    <definedName name="rr_10" localSheetId="16">ERR</definedName>
    <definedName name="rr_10" localSheetId="0">ERR</definedName>
    <definedName name="rr_10">ERR</definedName>
    <definedName name="rr_3" localSheetId="5">ERR</definedName>
    <definedName name="rr_3" localSheetId="4">ERR</definedName>
    <definedName name="rr_3" localSheetId="6">ERR</definedName>
    <definedName name="rr_3" localSheetId="7">ERR</definedName>
    <definedName name="rr_3" localSheetId="8">ERR</definedName>
    <definedName name="rr_3" localSheetId="9">ERR</definedName>
    <definedName name="rr_3" localSheetId="12">ERR</definedName>
    <definedName name="rr_3" localSheetId="10">ERR</definedName>
    <definedName name="rr_3" localSheetId="11">ERR</definedName>
    <definedName name="rr_3" localSheetId="13">ERR</definedName>
    <definedName name="rr_3" localSheetId="14">ERR</definedName>
    <definedName name="rr_3" localSheetId="15">ERR</definedName>
    <definedName name="rr_3" localSheetId="16">ERR</definedName>
    <definedName name="rr_3" localSheetId="0">ERR</definedName>
    <definedName name="rr_3">ERR</definedName>
    <definedName name="rr_4" localSheetId="5">ERR</definedName>
    <definedName name="rr_4" localSheetId="4">ERR</definedName>
    <definedName name="rr_4" localSheetId="6">ERR</definedName>
    <definedName name="rr_4" localSheetId="7">ERR</definedName>
    <definedName name="rr_4" localSheetId="8">ERR</definedName>
    <definedName name="rr_4" localSheetId="9">ERR</definedName>
    <definedName name="rr_4" localSheetId="12">ERR</definedName>
    <definedName name="rr_4" localSheetId="10">ERR</definedName>
    <definedName name="rr_4" localSheetId="11">ERR</definedName>
    <definedName name="rr_4" localSheetId="13">ERR</definedName>
    <definedName name="rr_4" localSheetId="14">ERR</definedName>
    <definedName name="rr_4" localSheetId="15">ERR</definedName>
    <definedName name="rr_4" localSheetId="16">ERR</definedName>
    <definedName name="rr_4" localSheetId="0">ERR</definedName>
    <definedName name="rr_4">ERR</definedName>
    <definedName name="rr_5" localSheetId="5">ERR</definedName>
    <definedName name="rr_5" localSheetId="4">ERR</definedName>
    <definedName name="rr_5" localSheetId="6">ERR</definedName>
    <definedName name="rr_5" localSheetId="7">ERR</definedName>
    <definedName name="rr_5" localSheetId="8">ERR</definedName>
    <definedName name="rr_5" localSheetId="9">ERR</definedName>
    <definedName name="rr_5" localSheetId="12">ERR</definedName>
    <definedName name="rr_5" localSheetId="10">ERR</definedName>
    <definedName name="rr_5" localSheetId="11">ERR</definedName>
    <definedName name="rr_5" localSheetId="13">ERR</definedName>
    <definedName name="rr_5" localSheetId="14">ERR</definedName>
    <definedName name="rr_5" localSheetId="15">ERR</definedName>
    <definedName name="rr_5" localSheetId="16">ERR</definedName>
    <definedName name="rr_5" localSheetId="0">ERR</definedName>
    <definedName name="rr_5">ERR</definedName>
    <definedName name="rr_6" localSheetId="5">ERR</definedName>
    <definedName name="rr_6" localSheetId="4">ERR</definedName>
    <definedName name="rr_6" localSheetId="6">ERR</definedName>
    <definedName name="rr_6" localSheetId="7">ERR</definedName>
    <definedName name="rr_6" localSheetId="8">ERR</definedName>
    <definedName name="rr_6" localSheetId="9">ERR</definedName>
    <definedName name="rr_6" localSheetId="12">ERR</definedName>
    <definedName name="rr_6" localSheetId="10">ERR</definedName>
    <definedName name="rr_6" localSheetId="11">ERR</definedName>
    <definedName name="rr_6" localSheetId="13">ERR</definedName>
    <definedName name="rr_6" localSheetId="14">ERR</definedName>
    <definedName name="rr_6" localSheetId="15">ERR</definedName>
    <definedName name="rr_6" localSheetId="16">ERR</definedName>
    <definedName name="rr_6" localSheetId="0">ERR</definedName>
    <definedName name="rr_6">ERR</definedName>
    <definedName name="rr_7" localSheetId="5">ERR</definedName>
    <definedName name="rr_7" localSheetId="4">ERR</definedName>
    <definedName name="rr_7" localSheetId="6">ERR</definedName>
    <definedName name="rr_7" localSheetId="7">ERR</definedName>
    <definedName name="rr_7" localSheetId="8">ERR</definedName>
    <definedName name="rr_7" localSheetId="9">ERR</definedName>
    <definedName name="rr_7" localSheetId="12">ERR</definedName>
    <definedName name="rr_7" localSheetId="10">ERR</definedName>
    <definedName name="rr_7" localSheetId="11">ERR</definedName>
    <definedName name="rr_7" localSheetId="13">ERR</definedName>
    <definedName name="rr_7" localSheetId="14">ERR</definedName>
    <definedName name="rr_7" localSheetId="15">ERR</definedName>
    <definedName name="rr_7" localSheetId="16">ERR</definedName>
    <definedName name="rr_7" localSheetId="0">ERR</definedName>
    <definedName name="rr_7">ERR</definedName>
    <definedName name="rr_8" localSheetId="5">ERR</definedName>
    <definedName name="rr_8" localSheetId="4">ERR</definedName>
    <definedName name="rr_8" localSheetId="6">ERR</definedName>
    <definedName name="rr_8" localSheetId="7">ERR</definedName>
    <definedName name="rr_8" localSheetId="8">ERR</definedName>
    <definedName name="rr_8" localSheetId="9">ERR</definedName>
    <definedName name="rr_8" localSheetId="12">ERR</definedName>
    <definedName name="rr_8" localSheetId="10">ERR</definedName>
    <definedName name="rr_8" localSheetId="11">ERR</definedName>
    <definedName name="rr_8" localSheetId="13">ERR</definedName>
    <definedName name="rr_8" localSheetId="14">ERR</definedName>
    <definedName name="rr_8" localSheetId="15">ERR</definedName>
    <definedName name="rr_8" localSheetId="16">ERR</definedName>
    <definedName name="rr_8" localSheetId="0">ERR</definedName>
    <definedName name="rr_8">ERR</definedName>
    <definedName name="rr_9" localSheetId="5">ERR</definedName>
    <definedName name="rr_9" localSheetId="4">ERR</definedName>
    <definedName name="rr_9" localSheetId="6">ERR</definedName>
    <definedName name="rr_9" localSheetId="7">ERR</definedName>
    <definedName name="rr_9" localSheetId="8">ERR</definedName>
    <definedName name="rr_9" localSheetId="9">ERR</definedName>
    <definedName name="rr_9" localSheetId="12">ERR</definedName>
    <definedName name="rr_9" localSheetId="10">ERR</definedName>
    <definedName name="rr_9" localSheetId="11">ERR</definedName>
    <definedName name="rr_9" localSheetId="13">ERR</definedName>
    <definedName name="rr_9" localSheetId="14">ERR</definedName>
    <definedName name="rr_9" localSheetId="15">ERR</definedName>
    <definedName name="rr_9" localSheetId="16">ERR</definedName>
    <definedName name="rr_9" localSheetId="0">ERR</definedName>
    <definedName name="rr_9">ERR</definedName>
    <definedName name="RRG" localSheetId="0">#REF!</definedName>
    <definedName name="RRG">#REF!</definedName>
    <definedName name="rrrr" localSheetId="0">#REF!</definedName>
    <definedName name="rrrr">#REF!</definedName>
    <definedName name="rrrrr" localSheetId="0">#REF!</definedName>
    <definedName name="rrrrr">#REF!</definedName>
    <definedName name="RSB">#REF!</definedName>
    <definedName name="rt">#REF!</definedName>
    <definedName name="rte">#REF!</definedName>
    <definedName name="RTSH">#REF!</definedName>
    <definedName name="rty">#REF!</definedName>
    <definedName name="RW">#REF!</definedName>
    <definedName name="ry">#REF!</definedName>
    <definedName name="s">#REF!</definedName>
    <definedName name="SA">#REF!</definedName>
    <definedName name="Salarios">#REF!</definedName>
    <definedName name="Salida_de_Barrera_Fotoelectrica">#REF!</definedName>
    <definedName name="Salida_de_Datos_1XRJ45__Cat_5___Incluye_toma_cajas__Faceplate_y_Accesorios">#REF!</definedName>
    <definedName name="Salida_de_Sensor_de_Movimiento">#REF!</definedName>
    <definedName name="Salida_de_Sonido__Incluye_Toma__Cajas_y_Conductor_para_Sonido">#REF!</definedName>
    <definedName name="Salida_de_Toma_Telefonica_Plug_Americano_Doble_RJ45_4_Hilos">#REF!</definedName>
    <definedName name="Salida_para_Microfono__Incluye_Toma__Cajas_y_Conductor_para_Sonido">#REF!</definedName>
    <definedName name="Salidas_de_Alumbrado_en_Tuberia_PVC">#REF!</definedName>
    <definedName name="Salidas_de_Alumbrado_Luminarias_Tipo_Wall_Pack__y_Metal_Halide_en_T._PVC">#REF!</definedName>
    <definedName name="Salidas_de_Tomacorriente_Monofasicas_Normales_15_A__120_V__5_15R">#REF!</definedName>
    <definedName name="Salidas_de_Tomacorriente_Monofasicas_Reguladas_15_A__120_V__5_15R">#REF!</definedName>
    <definedName name="Salidas_de_Tomacorriente_Trifasica_30_A__220_V">#REF!</definedName>
    <definedName name="Salidas_de_TV__Incluye_Toma_y_Cajas">#REF!</definedName>
    <definedName name="SALL1">#REF!</definedName>
    <definedName name="SALL2">#REF!</definedName>
    <definedName name="SALMIN">#REF!</definedName>
    <definedName name="Sangregado_2.00_m">#REF!</definedName>
    <definedName name="SANITARIO">#REF!</definedName>
    <definedName name="Sanitario_de_fluxometro_blanco_Corona.">#REF!</definedName>
    <definedName name="Sanitario_Nova_80383">#REF!</definedName>
    <definedName name="sanitario_porcelana_blanco">#REF!</definedName>
    <definedName name="Sanitario_Stilo_Ref._30535_100">#REF!</definedName>
    <definedName name="SARDINEL">#REF!</definedName>
    <definedName name="SB">#REF!</definedName>
    <definedName name="sbe">#REF!</definedName>
    <definedName name="SBG">#REF!</definedName>
    <definedName name="SbtPpto">#REF!</definedName>
    <definedName name="sc">#REF!</definedName>
    <definedName name="scen_change" hidden="1">#REF!</definedName>
    <definedName name="scen_name1" hidden="1">"arial"</definedName>
    <definedName name="scen_num" hidden="1">1</definedName>
    <definedName name="scen_user1" hidden="1">"DIRECCION DE INFORMATICA"</definedName>
    <definedName name="scen_value1" localSheetId="0" hidden="1">{"SUMINISTRO E INSTALACIÓN CANALETAS L=7.50"}</definedName>
    <definedName name="scen_value1" hidden="1">{"SUMINISTRO E INSTALACIÓN CANALETAS L=7.50"}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>#REF!</definedName>
    <definedName name="SDE">#REF!</definedName>
    <definedName name="SDF">#N/A</definedName>
    <definedName name="SDFFGG" hidden="1">#REF!</definedName>
    <definedName name="SDFGREG">#REF!</definedName>
    <definedName name="SDFSF">#REF!</definedName>
    <definedName name="SE">#REF!</definedName>
    <definedName name="Seccionador_de_Maniobras_de_17.5_KV_630_A">#REF!</definedName>
    <definedName name="sector">#REF!</definedName>
    <definedName name="SEGUETA">#REF!</definedName>
    <definedName name="Seguetas">#REF!</definedName>
    <definedName name="SEICABALLETEAC">#REF!</definedName>
    <definedName name="SEICABALLETEZ">#REF!</definedName>
    <definedName name="SEIDUCHA">#REF!</definedName>
    <definedName name="SEIINCRUSTACIONES">#REF!</definedName>
    <definedName name="SEILAVADERO">#REF!</definedName>
    <definedName name="SEILAVAMANOS">#REF!</definedName>
    <definedName name="SEILAVAPLATOS">#REF!</definedName>
    <definedName name="SEILLAVE12">#REF!</definedName>
    <definedName name="SEIPUERTAMAD">#REF!</definedName>
    <definedName name="SEIPUERTAMET">#REF!</definedName>
    <definedName name="SEIREGISTRO">#REF!</definedName>
    <definedName name="SEIREJILLA3">#REF!</definedName>
    <definedName name="SEISANITARIO">#REF!</definedName>
    <definedName name="SEITABLERO">#REF!</definedName>
    <definedName name="SEITANQUE">#REF!</definedName>
    <definedName name="SEITUBERIAN6">#REF!</definedName>
    <definedName name="SEIVALBULA12">#REF!</definedName>
    <definedName name="SEIVENTANA">#REF!</definedName>
    <definedName name="SEIVIDRIOS">#REF!</definedName>
    <definedName name="SEP">#REF!</definedName>
    <definedName name="SERO" localSheetId="5">[0]!ERR</definedName>
    <definedName name="SERO" localSheetId="4">[0]!ERR</definedName>
    <definedName name="SERO" localSheetId="6">[0]!ERR</definedName>
    <definedName name="SERO" localSheetId="7">[0]!ERR</definedName>
    <definedName name="SERO" localSheetId="8">[0]!ERR</definedName>
    <definedName name="SERO" localSheetId="9">[0]!ERR</definedName>
    <definedName name="SERO" localSheetId="12">[0]!ERR</definedName>
    <definedName name="SERO" localSheetId="10">[0]!ERR</definedName>
    <definedName name="SERO" localSheetId="11">[0]!ERR</definedName>
    <definedName name="SERO" localSheetId="13">[0]!ERR</definedName>
    <definedName name="SERO" localSheetId="14">[0]!ERR</definedName>
    <definedName name="SERO" localSheetId="15">[0]!ERR</definedName>
    <definedName name="SERO" localSheetId="16">[0]!ERR</definedName>
    <definedName name="SERO" localSheetId="0">[0]!ERR</definedName>
    <definedName name="SERO">[0]!ERR</definedName>
    <definedName name="SERO_10" localSheetId="5">ERR</definedName>
    <definedName name="SERO_10" localSheetId="4">ERR</definedName>
    <definedName name="SERO_10" localSheetId="6">ERR</definedName>
    <definedName name="SERO_10" localSheetId="7">ERR</definedName>
    <definedName name="SERO_10" localSheetId="8">ERR</definedName>
    <definedName name="SERO_10" localSheetId="9">ERR</definedName>
    <definedName name="SERO_10" localSheetId="12">ERR</definedName>
    <definedName name="SERO_10" localSheetId="10">ERR</definedName>
    <definedName name="SERO_10" localSheetId="11">ERR</definedName>
    <definedName name="SERO_10" localSheetId="13">ERR</definedName>
    <definedName name="SERO_10" localSheetId="14">ERR</definedName>
    <definedName name="SERO_10" localSheetId="15">ERR</definedName>
    <definedName name="SERO_10" localSheetId="16">ERR</definedName>
    <definedName name="SERO_10" localSheetId="0">ERR</definedName>
    <definedName name="SERO_10">ERR</definedName>
    <definedName name="SERO_3" localSheetId="5">ERR</definedName>
    <definedName name="SERO_3" localSheetId="4">ERR</definedName>
    <definedName name="SERO_3" localSheetId="6">ERR</definedName>
    <definedName name="SERO_3" localSheetId="7">ERR</definedName>
    <definedName name="SERO_3" localSheetId="8">ERR</definedName>
    <definedName name="SERO_3" localSheetId="9">ERR</definedName>
    <definedName name="SERO_3" localSheetId="12">ERR</definedName>
    <definedName name="SERO_3" localSheetId="10">ERR</definedName>
    <definedName name="SERO_3" localSheetId="11">ERR</definedName>
    <definedName name="SERO_3" localSheetId="13">ERR</definedName>
    <definedName name="SERO_3" localSheetId="14">ERR</definedName>
    <definedName name="SERO_3" localSheetId="15">ERR</definedName>
    <definedName name="SERO_3" localSheetId="16">ERR</definedName>
    <definedName name="SERO_3" localSheetId="0">ERR</definedName>
    <definedName name="SERO_3">ERR</definedName>
    <definedName name="SERO_4" localSheetId="5">ERR</definedName>
    <definedName name="SERO_4" localSheetId="4">ERR</definedName>
    <definedName name="SERO_4" localSheetId="6">ERR</definedName>
    <definedName name="SERO_4" localSheetId="7">ERR</definedName>
    <definedName name="SERO_4" localSheetId="8">ERR</definedName>
    <definedName name="SERO_4" localSheetId="9">ERR</definedName>
    <definedName name="SERO_4" localSheetId="12">ERR</definedName>
    <definedName name="SERO_4" localSheetId="10">ERR</definedName>
    <definedName name="SERO_4" localSheetId="11">ERR</definedName>
    <definedName name="SERO_4" localSheetId="13">ERR</definedName>
    <definedName name="SERO_4" localSheetId="14">ERR</definedName>
    <definedName name="SERO_4" localSheetId="15">ERR</definedName>
    <definedName name="SERO_4" localSheetId="16">ERR</definedName>
    <definedName name="SERO_4" localSheetId="0">ERR</definedName>
    <definedName name="SERO_4">ERR</definedName>
    <definedName name="SERO_5" localSheetId="5">ERR</definedName>
    <definedName name="SERO_5" localSheetId="4">ERR</definedName>
    <definedName name="SERO_5" localSheetId="6">ERR</definedName>
    <definedName name="SERO_5" localSheetId="7">ERR</definedName>
    <definedName name="SERO_5" localSheetId="8">ERR</definedName>
    <definedName name="SERO_5" localSheetId="9">ERR</definedName>
    <definedName name="SERO_5" localSheetId="12">ERR</definedName>
    <definedName name="SERO_5" localSheetId="10">ERR</definedName>
    <definedName name="SERO_5" localSheetId="11">ERR</definedName>
    <definedName name="SERO_5" localSheetId="13">ERR</definedName>
    <definedName name="SERO_5" localSheetId="14">ERR</definedName>
    <definedName name="SERO_5" localSheetId="15">ERR</definedName>
    <definedName name="SERO_5" localSheetId="16">ERR</definedName>
    <definedName name="SERO_5" localSheetId="0">ERR</definedName>
    <definedName name="SERO_5">ERR</definedName>
    <definedName name="SERO_6" localSheetId="5">ERR</definedName>
    <definedName name="SERO_6" localSheetId="4">ERR</definedName>
    <definedName name="SERO_6" localSheetId="6">ERR</definedName>
    <definedName name="SERO_6" localSheetId="7">ERR</definedName>
    <definedName name="SERO_6" localSheetId="8">ERR</definedName>
    <definedName name="SERO_6" localSheetId="9">ERR</definedName>
    <definedName name="SERO_6" localSheetId="12">ERR</definedName>
    <definedName name="SERO_6" localSheetId="10">ERR</definedName>
    <definedName name="SERO_6" localSheetId="11">ERR</definedName>
    <definedName name="SERO_6" localSheetId="13">ERR</definedName>
    <definedName name="SERO_6" localSheetId="14">ERR</definedName>
    <definedName name="SERO_6" localSheetId="15">ERR</definedName>
    <definedName name="SERO_6" localSheetId="16">ERR</definedName>
    <definedName name="SERO_6" localSheetId="0">ERR</definedName>
    <definedName name="SERO_6">ERR</definedName>
    <definedName name="SERO_7" localSheetId="5">ERR</definedName>
    <definedName name="SERO_7" localSheetId="4">ERR</definedName>
    <definedName name="SERO_7" localSheetId="6">ERR</definedName>
    <definedName name="SERO_7" localSheetId="7">ERR</definedName>
    <definedName name="SERO_7" localSheetId="8">ERR</definedName>
    <definedName name="SERO_7" localSheetId="9">ERR</definedName>
    <definedName name="SERO_7" localSheetId="12">ERR</definedName>
    <definedName name="SERO_7" localSheetId="10">ERR</definedName>
    <definedName name="SERO_7" localSheetId="11">ERR</definedName>
    <definedName name="SERO_7" localSheetId="13">ERR</definedName>
    <definedName name="SERO_7" localSheetId="14">ERR</definedName>
    <definedName name="SERO_7" localSheetId="15">ERR</definedName>
    <definedName name="SERO_7" localSheetId="16">ERR</definedName>
    <definedName name="SERO_7" localSheetId="0">ERR</definedName>
    <definedName name="SERO_7">ERR</definedName>
    <definedName name="SERO_8" localSheetId="5">ERR</definedName>
    <definedName name="SERO_8" localSheetId="4">ERR</definedName>
    <definedName name="SERO_8" localSheetId="6">ERR</definedName>
    <definedName name="SERO_8" localSheetId="7">ERR</definedName>
    <definedName name="SERO_8" localSheetId="8">ERR</definedName>
    <definedName name="SERO_8" localSheetId="9">ERR</definedName>
    <definedName name="SERO_8" localSheetId="12">ERR</definedName>
    <definedName name="SERO_8" localSheetId="10">ERR</definedName>
    <definedName name="SERO_8" localSheetId="11">ERR</definedName>
    <definedName name="SERO_8" localSheetId="13">ERR</definedName>
    <definedName name="SERO_8" localSheetId="14">ERR</definedName>
    <definedName name="SERO_8" localSheetId="15">ERR</definedName>
    <definedName name="SERO_8" localSheetId="16">ERR</definedName>
    <definedName name="SERO_8" localSheetId="0">ERR</definedName>
    <definedName name="SERO_8">ERR</definedName>
    <definedName name="SERO_9" localSheetId="5">ERR</definedName>
    <definedName name="SERO_9" localSheetId="4">ERR</definedName>
    <definedName name="SERO_9" localSheetId="6">ERR</definedName>
    <definedName name="SERO_9" localSheetId="7">ERR</definedName>
    <definedName name="SERO_9" localSheetId="8">ERR</definedName>
    <definedName name="SERO_9" localSheetId="9">ERR</definedName>
    <definedName name="SERO_9" localSheetId="12">ERR</definedName>
    <definedName name="SERO_9" localSheetId="10">ERR</definedName>
    <definedName name="SERO_9" localSheetId="11">ERR</definedName>
    <definedName name="SERO_9" localSheetId="13">ERR</definedName>
    <definedName name="SERO_9" localSheetId="14">ERR</definedName>
    <definedName name="SERO_9" localSheetId="15">ERR</definedName>
    <definedName name="SERO_9" localSheetId="16">ERR</definedName>
    <definedName name="SERO_9" localSheetId="0">ERR</definedName>
    <definedName name="SERO_9">ERR</definedName>
    <definedName name="Servicio_de_Volqueta" localSheetId="0">#REF!</definedName>
    <definedName name="Servicio_de_Volqueta">#REF!</definedName>
    <definedName name="sf" localSheetId="5">#REF!</definedName>
    <definedName name="sf" localSheetId="4">#REF!</definedName>
    <definedName name="sf" localSheetId="6">#REF!</definedName>
    <definedName name="sf" localSheetId="7">#REF!</definedName>
    <definedName name="sf" localSheetId="8">#REF!</definedName>
    <definedName name="sf" localSheetId="9">#REF!</definedName>
    <definedName name="sf" localSheetId="12">#REF!</definedName>
    <definedName name="sf" localSheetId="10">#REF!</definedName>
    <definedName name="sf" localSheetId="11">#REF!</definedName>
    <definedName name="sf" localSheetId="13">#REF!</definedName>
    <definedName name="sf" localSheetId="14">#REF!</definedName>
    <definedName name="sf" localSheetId="15">#REF!</definedName>
    <definedName name="sf" localSheetId="16">#REF!</definedName>
    <definedName name="sf">#REF!</definedName>
    <definedName name="SFDV">#REF!</definedName>
    <definedName name="SFGDV">#REF!</definedName>
    <definedName name="SFSAF">#REF!</definedName>
    <definedName name="SGDV">#REF!</definedName>
    <definedName name="SGI_V_INDICES_CIRCUITO_CAUSA">#REF!</definedName>
    <definedName name="si">#REF!</definedName>
    <definedName name="SI_10" localSheetId="5">ERR</definedName>
    <definedName name="SI_10" localSheetId="4">ERR</definedName>
    <definedName name="SI_10" localSheetId="6">ERR</definedName>
    <definedName name="SI_10" localSheetId="7">ERR</definedName>
    <definedName name="SI_10" localSheetId="8">ERR</definedName>
    <definedName name="SI_10" localSheetId="9">ERR</definedName>
    <definedName name="SI_10" localSheetId="12">ERR</definedName>
    <definedName name="SI_10" localSheetId="10">ERR</definedName>
    <definedName name="SI_10" localSheetId="11">ERR</definedName>
    <definedName name="SI_10" localSheetId="13">ERR</definedName>
    <definedName name="SI_10" localSheetId="14">ERR</definedName>
    <definedName name="SI_10" localSheetId="15">ERR</definedName>
    <definedName name="SI_10" localSheetId="16">ERR</definedName>
    <definedName name="SI_10" localSheetId="0">ERR</definedName>
    <definedName name="SI_10">ERR</definedName>
    <definedName name="SI_3" localSheetId="5">ERR</definedName>
    <definedName name="SI_3" localSheetId="4">ERR</definedName>
    <definedName name="SI_3" localSheetId="6">ERR</definedName>
    <definedName name="SI_3" localSheetId="7">ERR</definedName>
    <definedName name="SI_3" localSheetId="8">ERR</definedName>
    <definedName name="SI_3" localSheetId="9">ERR</definedName>
    <definedName name="SI_3" localSheetId="12">ERR</definedName>
    <definedName name="SI_3" localSheetId="10">ERR</definedName>
    <definedName name="SI_3" localSheetId="11">ERR</definedName>
    <definedName name="SI_3" localSheetId="13">ERR</definedName>
    <definedName name="SI_3" localSheetId="14">ERR</definedName>
    <definedName name="SI_3" localSheetId="15">ERR</definedName>
    <definedName name="SI_3" localSheetId="16">ERR</definedName>
    <definedName name="SI_3" localSheetId="0">ERR</definedName>
    <definedName name="SI_3">ERR</definedName>
    <definedName name="SI_4" localSheetId="5">ERR</definedName>
    <definedName name="SI_4" localSheetId="4">ERR</definedName>
    <definedName name="SI_4" localSheetId="6">ERR</definedName>
    <definedName name="SI_4" localSheetId="7">ERR</definedName>
    <definedName name="SI_4" localSheetId="8">ERR</definedName>
    <definedName name="SI_4" localSheetId="9">ERR</definedName>
    <definedName name="SI_4" localSheetId="12">ERR</definedName>
    <definedName name="SI_4" localSheetId="10">ERR</definedName>
    <definedName name="SI_4" localSheetId="11">ERR</definedName>
    <definedName name="SI_4" localSheetId="13">ERR</definedName>
    <definedName name="SI_4" localSheetId="14">ERR</definedName>
    <definedName name="SI_4" localSheetId="15">ERR</definedName>
    <definedName name="SI_4" localSheetId="16">ERR</definedName>
    <definedName name="SI_4" localSheetId="0">ERR</definedName>
    <definedName name="SI_4">ERR</definedName>
    <definedName name="SI_5" localSheetId="5">ERR</definedName>
    <definedName name="SI_5" localSheetId="4">ERR</definedName>
    <definedName name="SI_5" localSheetId="6">ERR</definedName>
    <definedName name="SI_5" localSheetId="7">ERR</definedName>
    <definedName name="SI_5" localSheetId="8">ERR</definedName>
    <definedName name="SI_5" localSheetId="9">ERR</definedName>
    <definedName name="SI_5" localSheetId="12">ERR</definedName>
    <definedName name="SI_5" localSheetId="10">ERR</definedName>
    <definedName name="SI_5" localSheetId="11">ERR</definedName>
    <definedName name="SI_5" localSheetId="13">ERR</definedName>
    <definedName name="SI_5" localSheetId="14">ERR</definedName>
    <definedName name="SI_5" localSheetId="15">ERR</definedName>
    <definedName name="SI_5" localSheetId="16">ERR</definedName>
    <definedName name="SI_5" localSheetId="0">ERR</definedName>
    <definedName name="SI_5">ERR</definedName>
    <definedName name="SI_6" localSheetId="5">ERR</definedName>
    <definedName name="SI_6" localSheetId="4">ERR</definedName>
    <definedName name="SI_6" localSheetId="6">ERR</definedName>
    <definedName name="SI_6" localSheetId="7">ERR</definedName>
    <definedName name="SI_6" localSheetId="8">ERR</definedName>
    <definedName name="SI_6" localSheetId="9">ERR</definedName>
    <definedName name="SI_6" localSheetId="12">ERR</definedName>
    <definedName name="SI_6" localSheetId="10">ERR</definedName>
    <definedName name="SI_6" localSheetId="11">ERR</definedName>
    <definedName name="SI_6" localSheetId="13">ERR</definedName>
    <definedName name="SI_6" localSheetId="14">ERR</definedName>
    <definedName name="SI_6" localSheetId="15">ERR</definedName>
    <definedName name="SI_6" localSheetId="16">ERR</definedName>
    <definedName name="SI_6" localSheetId="0">ERR</definedName>
    <definedName name="SI_6">ERR</definedName>
    <definedName name="SI_7" localSheetId="5">ERR</definedName>
    <definedName name="SI_7" localSheetId="4">ERR</definedName>
    <definedName name="SI_7" localSheetId="6">ERR</definedName>
    <definedName name="SI_7" localSheetId="7">ERR</definedName>
    <definedName name="SI_7" localSheetId="8">ERR</definedName>
    <definedName name="SI_7" localSheetId="9">ERR</definedName>
    <definedName name="SI_7" localSheetId="12">ERR</definedName>
    <definedName name="SI_7" localSheetId="10">ERR</definedName>
    <definedName name="SI_7" localSheetId="11">ERR</definedName>
    <definedName name="SI_7" localSheetId="13">ERR</definedName>
    <definedName name="SI_7" localSheetId="14">ERR</definedName>
    <definedName name="SI_7" localSheetId="15">ERR</definedName>
    <definedName name="SI_7" localSheetId="16">ERR</definedName>
    <definedName name="SI_7" localSheetId="0">ERR</definedName>
    <definedName name="SI_7">ERR</definedName>
    <definedName name="SI_8" localSheetId="5">ERR</definedName>
    <definedName name="SI_8" localSheetId="4">ERR</definedName>
    <definedName name="SI_8" localSheetId="6">ERR</definedName>
    <definedName name="SI_8" localSheetId="7">ERR</definedName>
    <definedName name="SI_8" localSheetId="8">ERR</definedName>
    <definedName name="SI_8" localSheetId="9">ERR</definedName>
    <definedName name="SI_8" localSheetId="12">ERR</definedName>
    <definedName name="SI_8" localSheetId="10">ERR</definedName>
    <definedName name="SI_8" localSheetId="11">ERR</definedName>
    <definedName name="SI_8" localSheetId="13">ERR</definedName>
    <definedName name="SI_8" localSheetId="14">ERR</definedName>
    <definedName name="SI_8" localSheetId="15">ERR</definedName>
    <definedName name="SI_8" localSheetId="16">ERR</definedName>
    <definedName name="SI_8" localSheetId="0">ERR</definedName>
    <definedName name="SI_8">ERR</definedName>
    <definedName name="SI_9" localSheetId="5">ERR</definedName>
    <definedName name="SI_9" localSheetId="4">ERR</definedName>
    <definedName name="SI_9" localSheetId="6">ERR</definedName>
    <definedName name="SI_9" localSheetId="7">ERR</definedName>
    <definedName name="SI_9" localSheetId="8">ERR</definedName>
    <definedName name="SI_9" localSheetId="9">ERR</definedName>
    <definedName name="SI_9" localSheetId="12">ERR</definedName>
    <definedName name="SI_9" localSheetId="10">ERR</definedName>
    <definedName name="SI_9" localSheetId="11">ERR</definedName>
    <definedName name="SI_9" localSheetId="13">ERR</definedName>
    <definedName name="SI_9" localSheetId="14">ERR</definedName>
    <definedName name="SI_9" localSheetId="15">ERR</definedName>
    <definedName name="SI_9" localSheetId="16">ERR</definedName>
    <definedName name="SI_9" localSheetId="0">ERR</definedName>
    <definedName name="SI_9">ERR</definedName>
    <definedName name="Siembra_por_Unidad" localSheetId="0">#REF!</definedName>
    <definedName name="Siembra_por_Unidad">#REF!</definedName>
    <definedName name="Sifon" localSheetId="0">#REF!</definedName>
    <definedName name="Sifon">#REF!</definedName>
    <definedName name="Sifón_c_x_c_sanitario_2" localSheetId="0">#REF!</definedName>
    <definedName name="Sifón_c_x_c_sanitario_2">#REF!</definedName>
    <definedName name="Sifón_c_x_c_sanitario_3">#REF!</definedName>
    <definedName name="Sifón_c_x_c_sanitario_4">#REF!</definedName>
    <definedName name="Sifón_c_x_c_sanitario_6">#REF!</definedName>
    <definedName name="Sifon_en_P_Ref._93510_000_000">#REF!</definedName>
    <definedName name="Sifón_sanitario_P.V.C._3">#REF!</definedName>
    <definedName name="sifones_cromados">#REF!</definedName>
    <definedName name="SIFONSANITARIO2">#REF!</definedName>
    <definedName name="Sika_impermeabilizante_integral">#REF!</definedName>
    <definedName name="Sika_transparente">#REF!</definedName>
    <definedName name="SILICONA">#REF!</definedName>
    <definedName name="SILLA10X6" localSheetId="5">[0]!ERR</definedName>
    <definedName name="SILLA10X6" localSheetId="4">[0]!ERR</definedName>
    <definedName name="SILLA10X6" localSheetId="6">[0]!ERR</definedName>
    <definedName name="SILLA10X6" localSheetId="7">[0]!ERR</definedName>
    <definedName name="SILLA10X6" localSheetId="8">[0]!ERR</definedName>
    <definedName name="SILLA10X6" localSheetId="9">[0]!ERR</definedName>
    <definedName name="SILLA10X6" localSheetId="12">[0]!ERR</definedName>
    <definedName name="SILLA10X6" localSheetId="10">[0]!ERR</definedName>
    <definedName name="SILLA10X6" localSheetId="11">[0]!ERR</definedName>
    <definedName name="SILLA10X6" localSheetId="13">[0]!ERR</definedName>
    <definedName name="SILLA10X6" localSheetId="14">[0]!ERR</definedName>
    <definedName name="SILLA10X6" localSheetId="15">[0]!ERR</definedName>
    <definedName name="SILLA10X6" localSheetId="16">[0]!ERR</definedName>
    <definedName name="SILLA10X6" localSheetId="0">[0]!ERR</definedName>
    <definedName name="SILLA10X6">[0]!ERR</definedName>
    <definedName name="SILLAS" localSheetId="5">[0]!ERR</definedName>
    <definedName name="SILLAS" localSheetId="4">[0]!ERR</definedName>
    <definedName name="SILLAS" localSheetId="6">[0]!ERR</definedName>
    <definedName name="SILLAS" localSheetId="7">[0]!ERR</definedName>
    <definedName name="SILLAS" localSheetId="8">[0]!ERR</definedName>
    <definedName name="SILLAS" localSheetId="9">[0]!ERR</definedName>
    <definedName name="SILLAS" localSheetId="12">[0]!ERR</definedName>
    <definedName name="SILLAS" localSheetId="10">[0]!ERR</definedName>
    <definedName name="SILLAS" localSheetId="11">[0]!ERR</definedName>
    <definedName name="SILLAS" localSheetId="13">[0]!ERR</definedName>
    <definedName name="SILLAS" localSheetId="14">[0]!ERR</definedName>
    <definedName name="SILLAS" localSheetId="15">[0]!ERR</definedName>
    <definedName name="SILLAS" localSheetId="16">[0]!ERR</definedName>
    <definedName name="SILLAS" localSheetId="0">[0]!ERR</definedName>
    <definedName name="SILLAS">[0]!ERR</definedName>
    <definedName name="Silletería_Tandem." localSheetId="0">#REF!</definedName>
    <definedName name="Silletería_Tandem.">#REF!</definedName>
    <definedName name="SISISIS" localSheetId="5">[0]!ERR</definedName>
    <definedName name="SISISIS" localSheetId="4">[0]!ERR</definedName>
    <definedName name="SISISIS" localSheetId="6">[0]!ERR</definedName>
    <definedName name="SISISIS" localSheetId="7">[0]!ERR</definedName>
    <definedName name="SISISIS" localSheetId="8">[0]!ERR</definedName>
    <definedName name="SISISIS" localSheetId="9">[0]!ERR</definedName>
    <definedName name="SISISIS" localSheetId="12">[0]!ERR</definedName>
    <definedName name="SISISIS" localSheetId="10">[0]!ERR</definedName>
    <definedName name="SISISIS" localSheetId="11">[0]!ERR</definedName>
    <definedName name="SISISIS" localSheetId="13">[0]!ERR</definedName>
    <definedName name="SISISIS" localSheetId="14">[0]!ERR</definedName>
    <definedName name="SISISIS" localSheetId="15">[0]!ERR</definedName>
    <definedName name="SISISIS" localSheetId="16">[0]!ERR</definedName>
    <definedName name="SISISIS" localSheetId="0">[0]!ERR</definedName>
    <definedName name="SISISIS">[0]!ERR</definedName>
    <definedName name="SISISIS_10" localSheetId="5">ERR</definedName>
    <definedName name="SISISIS_10" localSheetId="4">ERR</definedName>
    <definedName name="SISISIS_10" localSheetId="6">ERR</definedName>
    <definedName name="SISISIS_10" localSheetId="7">ERR</definedName>
    <definedName name="SISISIS_10" localSheetId="8">ERR</definedName>
    <definedName name="SISISIS_10" localSheetId="9">ERR</definedName>
    <definedName name="SISISIS_10" localSheetId="12">ERR</definedName>
    <definedName name="SISISIS_10" localSheetId="10">ERR</definedName>
    <definedName name="SISISIS_10" localSheetId="11">ERR</definedName>
    <definedName name="SISISIS_10" localSheetId="13">ERR</definedName>
    <definedName name="SISISIS_10" localSheetId="14">ERR</definedName>
    <definedName name="SISISIS_10" localSheetId="15">ERR</definedName>
    <definedName name="SISISIS_10" localSheetId="16">ERR</definedName>
    <definedName name="SISISIS_10" localSheetId="0">ERR</definedName>
    <definedName name="SISISIS_10">ERR</definedName>
    <definedName name="SISISIS_3" localSheetId="5">ERR</definedName>
    <definedName name="SISISIS_3" localSheetId="4">ERR</definedName>
    <definedName name="SISISIS_3" localSheetId="6">ERR</definedName>
    <definedName name="SISISIS_3" localSheetId="7">ERR</definedName>
    <definedName name="SISISIS_3" localSheetId="8">ERR</definedName>
    <definedName name="SISISIS_3" localSheetId="9">ERR</definedName>
    <definedName name="SISISIS_3" localSheetId="12">ERR</definedName>
    <definedName name="SISISIS_3" localSheetId="10">ERR</definedName>
    <definedName name="SISISIS_3" localSheetId="11">ERR</definedName>
    <definedName name="SISISIS_3" localSheetId="13">ERR</definedName>
    <definedName name="SISISIS_3" localSheetId="14">ERR</definedName>
    <definedName name="SISISIS_3" localSheetId="15">ERR</definedName>
    <definedName name="SISISIS_3" localSheetId="16">ERR</definedName>
    <definedName name="SISISIS_3" localSheetId="0">ERR</definedName>
    <definedName name="SISISIS_3">ERR</definedName>
    <definedName name="SISISIS_4" localSheetId="5">ERR</definedName>
    <definedName name="SISISIS_4" localSheetId="4">ERR</definedName>
    <definedName name="SISISIS_4" localSheetId="6">ERR</definedName>
    <definedName name="SISISIS_4" localSheetId="7">ERR</definedName>
    <definedName name="SISISIS_4" localSheetId="8">ERR</definedName>
    <definedName name="SISISIS_4" localSheetId="9">ERR</definedName>
    <definedName name="SISISIS_4" localSheetId="12">ERR</definedName>
    <definedName name="SISISIS_4" localSheetId="10">ERR</definedName>
    <definedName name="SISISIS_4" localSheetId="11">ERR</definedName>
    <definedName name="SISISIS_4" localSheetId="13">ERR</definedName>
    <definedName name="SISISIS_4" localSheetId="14">ERR</definedName>
    <definedName name="SISISIS_4" localSheetId="15">ERR</definedName>
    <definedName name="SISISIS_4" localSheetId="16">ERR</definedName>
    <definedName name="SISISIS_4" localSheetId="0">ERR</definedName>
    <definedName name="SISISIS_4">ERR</definedName>
    <definedName name="SISISIS_5" localSheetId="5">ERR</definedName>
    <definedName name="SISISIS_5" localSheetId="4">ERR</definedName>
    <definedName name="SISISIS_5" localSheetId="6">ERR</definedName>
    <definedName name="SISISIS_5" localSheetId="7">ERR</definedName>
    <definedName name="SISISIS_5" localSheetId="8">ERR</definedName>
    <definedName name="SISISIS_5" localSheetId="9">ERR</definedName>
    <definedName name="SISISIS_5" localSheetId="12">ERR</definedName>
    <definedName name="SISISIS_5" localSheetId="10">ERR</definedName>
    <definedName name="SISISIS_5" localSheetId="11">ERR</definedName>
    <definedName name="SISISIS_5" localSheetId="13">ERR</definedName>
    <definedName name="SISISIS_5" localSheetId="14">ERR</definedName>
    <definedName name="SISISIS_5" localSheetId="15">ERR</definedName>
    <definedName name="SISISIS_5" localSheetId="16">ERR</definedName>
    <definedName name="SISISIS_5" localSheetId="0">ERR</definedName>
    <definedName name="SISISIS_5">ERR</definedName>
    <definedName name="SISISIS_6" localSheetId="5">ERR</definedName>
    <definedName name="SISISIS_6" localSheetId="4">ERR</definedName>
    <definedName name="SISISIS_6" localSheetId="6">ERR</definedName>
    <definedName name="SISISIS_6" localSheetId="7">ERR</definedName>
    <definedName name="SISISIS_6" localSheetId="8">ERR</definedName>
    <definedName name="SISISIS_6" localSheetId="9">ERR</definedName>
    <definedName name="SISISIS_6" localSheetId="12">ERR</definedName>
    <definedName name="SISISIS_6" localSheetId="10">ERR</definedName>
    <definedName name="SISISIS_6" localSheetId="11">ERR</definedName>
    <definedName name="SISISIS_6" localSheetId="13">ERR</definedName>
    <definedName name="SISISIS_6" localSheetId="14">ERR</definedName>
    <definedName name="SISISIS_6" localSheetId="15">ERR</definedName>
    <definedName name="SISISIS_6" localSheetId="16">ERR</definedName>
    <definedName name="SISISIS_6" localSheetId="0">ERR</definedName>
    <definedName name="SISISIS_6">ERR</definedName>
    <definedName name="SISISIS_7" localSheetId="5">ERR</definedName>
    <definedName name="SISISIS_7" localSheetId="4">ERR</definedName>
    <definedName name="SISISIS_7" localSheetId="6">ERR</definedName>
    <definedName name="SISISIS_7" localSheetId="7">ERR</definedName>
    <definedName name="SISISIS_7" localSheetId="8">ERR</definedName>
    <definedName name="SISISIS_7" localSheetId="9">ERR</definedName>
    <definedName name="SISISIS_7" localSheetId="12">ERR</definedName>
    <definedName name="SISISIS_7" localSheetId="10">ERR</definedName>
    <definedName name="SISISIS_7" localSheetId="11">ERR</definedName>
    <definedName name="SISISIS_7" localSheetId="13">ERR</definedName>
    <definedName name="SISISIS_7" localSheetId="14">ERR</definedName>
    <definedName name="SISISIS_7" localSheetId="15">ERR</definedName>
    <definedName name="SISISIS_7" localSheetId="16">ERR</definedName>
    <definedName name="SISISIS_7" localSheetId="0">ERR</definedName>
    <definedName name="SISISIS_7">ERR</definedName>
    <definedName name="SISISIS_8" localSheetId="5">ERR</definedName>
    <definedName name="SISISIS_8" localSheetId="4">ERR</definedName>
    <definedName name="SISISIS_8" localSheetId="6">ERR</definedName>
    <definedName name="SISISIS_8" localSheetId="7">ERR</definedName>
    <definedName name="SISISIS_8" localSheetId="8">ERR</definedName>
    <definedName name="SISISIS_8" localSheetId="9">ERR</definedName>
    <definedName name="SISISIS_8" localSheetId="12">ERR</definedName>
    <definedName name="SISISIS_8" localSheetId="10">ERR</definedName>
    <definedName name="SISISIS_8" localSheetId="11">ERR</definedName>
    <definedName name="SISISIS_8" localSheetId="13">ERR</definedName>
    <definedName name="SISISIS_8" localSheetId="14">ERR</definedName>
    <definedName name="SISISIS_8" localSheetId="15">ERR</definedName>
    <definedName name="SISISIS_8" localSheetId="16">ERR</definedName>
    <definedName name="SISISIS_8" localSheetId="0">ERR</definedName>
    <definedName name="SISISIS_8">ERR</definedName>
    <definedName name="SISISIS_9" localSheetId="5">ERR</definedName>
    <definedName name="SISISIS_9" localSheetId="4">ERR</definedName>
    <definedName name="SISISIS_9" localSheetId="6">ERR</definedName>
    <definedName name="SISISIS_9" localSheetId="7">ERR</definedName>
    <definedName name="SISISIS_9" localSheetId="8">ERR</definedName>
    <definedName name="SISISIS_9" localSheetId="9">ERR</definedName>
    <definedName name="SISISIS_9" localSheetId="12">ERR</definedName>
    <definedName name="SISISIS_9" localSheetId="10">ERR</definedName>
    <definedName name="SISISIS_9" localSheetId="11">ERR</definedName>
    <definedName name="SISISIS_9" localSheetId="13">ERR</definedName>
    <definedName name="SISISIS_9" localSheetId="14">ERR</definedName>
    <definedName name="SISISIS_9" localSheetId="15">ERR</definedName>
    <definedName name="SISISIS_9" localSheetId="16">ERR</definedName>
    <definedName name="SISISIS_9" localSheetId="0">ERR</definedName>
    <definedName name="SISISIS_9">ERR</definedName>
    <definedName name="SITIO" localSheetId="0">#REF!</definedName>
    <definedName name="SITIO">#REF!</definedName>
    <definedName name="SJ" localSheetId="0">#REF!</definedName>
    <definedName name="SJ">#REF!</definedName>
    <definedName name="sk" localSheetId="0">#REF!</definedName>
    <definedName name="sk">#REF!</definedName>
    <definedName name="SL">#REF!</definedName>
    <definedName name="sm">#REF!</definedName>
    <definedName name="sn">#REF!</definedName>
    <definedName name="snw">#REF!</definedName>
    <definedName name="sñ">#REF!</definedName>
    <definedName name="so">#REF!</definedName>
    <definedName name="SOBRANTES">#REF!</definedName>
    <definedName name="SOBRECIMIENTO">#REF!</definedName>
    <definedName name="SOCIAL">#REF!</definedName>
    <definedName name="SOL">#REF!</definedName>
    <definedName name="solado">#REF!</definedName>
    <definedName name="SOLDADOR">#REF!</definedName>
    <definedName name="SOLDADURA">#REF!</definedName>
    <definedName name="Soldadura_de_estaño_para_cobre">#REF!</definedName>
    <definedName name="Soldadura_eléctrica_004___323">#REF!</definedName>
    <definedName name="Soldadura_estaño_para_cobre">#REF!</definedName>
    <definedName name="Soldadura_liquida_P.V.C._3_4">#REF!</definedName>
    <definedName name="Soldadura_P.V.C._liquida_1_4">#REF!</definedName>
    <definedName name="Soldadura_SP___13_1_8">#REF!</definedName>
    <definedName name="SOLDADURA6013">#REF!</definedName>
    <definedName name="SOLDADURALIQ">#REF!</definedName>
    <definedName name="soldadurapvc">#REF!</definedName>
    <definedName name="Soporte_Colgante_Tipo_Clevis_de_1_2__a_1_1_2">#REF!</definedName>
    <definedName name="Soporte_Colgante_Tipo_Clevis_de_2__a_4">#REF!</definedName>
    <definedName name="Soporte_Colgante_Tipo_Clevis_de_6">#REF!</definedName>
    <definedName name="SOSO" hidden="1">#REF!</definedName>
    <definedName name="Sprinkler_PENDENT_57_y_68_grados">#REF!</definedName>
    <definedName name="sr">#REF!</definedName>
    <definedName name="ss">#REF!</definedName>
    <definedName name="SSS">#REF!</definedName>
    <definedName name="SSSS" localSheetId="5">[0]!ERR</definedName>
    <definedName name="SSSS" localSheetId="4">[0]!ERR</definedName>
    <definedName name="SSSS" localSheetId="6">[0]!ERR</definedName>
    <definedName name="SSSS" localSheetId="7">[0]!ERR</definedName>
    <definedName name="SSSS" localSheetId="8">[0]!ERR</definedName>
    <definedName name="SSSS" localSheetId="9">[0]!ERR</definedName>
    <definedName name="SSSS" localSheetId="12">[0]!ERR</definedName>
    <definedName name="SSSS" localSheetId="10">[0]!ERR</definedName>
    <definedName name="SSSS" localSheetId="11">[0]!ERR</definedName>
    <definedName name="SSSS" localSheetId="13">[0]!ERR</definedName>
    <definedName name="SSSS" localSheetId="14">[0]!ERR</definedName>
    <definedName name="SSSS" localSheetId="15">[0]!ERR</definedName>
    <definedName name="SSSS" localSheetId="16">[0]!ERR</definedName>
    <definedName name="SSSS" localSheetId="0">[0]!ERR</definedName>
    <definedName name="SSSS">[0]!ERR</definedName>
    <definedName name="SSSSSS" localSheetId="5">[0]!ERR</definedName>
    <definedName name="SSSSSS" localSheetId="4">[0]!ERR</definedName>
    <definedName name="SSSSSS" localSheetId="6">[0]!ERR</definedName>
    <definedName name="SSSSSS" localSheetId="7">[0]!ERR</definedName>
    <definedName name="SSSSSS" localSheetId="8">[0]!ERR</definedName>
    <definedName name="SSSSSS" localSheetId="9">[0]!ERR</definedName>
    <definedName name="SSSSSS" localSheetId="12">[0]!ERR</definedName>
    <definedName name="SSSSSS" localSheetId="10">[0]!ERR</definedName>
    <definedName name="SSSSSS" localSheetId="11">[0]!ERR</definedName>
    <definedName name="SSSSSS" localSheetId="13">[0]!ERR</definedName>
    <definedName name="SSSSSS" localSheetId="14">[0]!ERR</definedName>
    <definedName name="SSSSSS" localSheetId="15">[0]!ERR</definedName>
    <definedName name="SSSSSS" localSheetId="16">[0]!ERR</definedName>
    <definedName name="SSSSSS" localSheetId="0">[0]!ERR</definedName>
    <definedName name="SSSSSS">[0]!ERR</definedName>
    <definedName name="st" localSheetId="0">#REF!</definedName>
    <definedName name="st">#REF!</definedName>
    <definedName name="Strip_Telefonico_de_30_Pares__Caja_Metalica_de_50x50x20_cm." localSheetId="0">#REF!</definedName>
    <definedName name="Strip_Telefonico_de_30_Pares__Caja_Metalica_de_50x50x20_cm.">#REF!</definedName>
    <definedName name="SU" localSheetId="0">#REF!</definedName>
    <definedName name="SU">#REF!</definedName>
    <definedName name="SUB">#REF!</definedName>
    <definedName name="Sub_Contrato_a_Todo_Costo_Alfombra">#REF!</definedName>
    <definedName name="Sub_Contrato_a_Todo_Costo_Cielo_Raso">#REF!</definedName>
    <definedName name="SUBA">#REF!</definedName>
    <definedName name="SUBASE">#REF!</definedName>
    <definedName name="SUBBASE">#REF!</definedName>
    <definedName name="SUBBASE_2">#REF!</definedName>
    <definedName name="SUBBASEGRANULAR">#REF!</definedName>
    <definedName name="Subestacion_Tipo_Pedestal_225_Kva__11400_208_120V_60Hz_D_Y5_N._CTS_523">#REF!</definedName>
    <definedName name="SUBESTACIONES">#REF!</definedName>
    <definedName name="SUBPRODUCTOS">#REF!</definedName>
    <definedName name="SUBTOTALMAT">#REF!</definedName>
    <definedName name="SUC">#REF!</definedName>
    <definedName name="SUE">#REF!</definedName>
    <definedName name="SUM">#REF!</definedName>
    <definedName name="suma">#REF!</definedName>
    <definedName name="Suministro__Transporte__Instalacion_Canalizacion_de_80x40__N._CODENSA">#REF!</definedName>
    <definedName name="Suministro__Transporte_e_Instalacion_de_Postes_de_Concreto_12_m_Tipo_AP">#REF!</definedName>
    <definedName name="Suministro__Transporte_e_Instalacion_de_Postes_Metalicos_de_9_m">#REF!</definedName>
    <definedName name="Summary">#REF!</definedName>
    <definedName name="supervisor">#REF!</definedName>
    <definedName name="sw" localSheetId="5">[0]!ERR</definedName>
    <definedName name="sw" localSheetId="4">[0]!ERR</definedName>
    <definedName name="sw" localSheetId="6">[0]!ERR</definedName>
    <definedName name="sw" localSheetId="7">[0]!ERR</definedName>
    <definedName name="sw" localSheetId="8">[0]!ERR</definedName>
    <definedName name="sw" localSheetId="9">[0]!ERR</definedName>
    <definedName name="sw" localSheetId="12">[0]!ERR</definedName>
    <definedName name="sw" localSheetId="10">[0]!ERR</definedName>
    <definedName name="sw" localSheetId="11">[0]!ERR</definedName>
    <definedName name="sw" localSheetId="13">[0]!ERR</definedName>
    <definedName name="sw" localSheetId="14">[0]!ERR</definedName>
    <definedName name="sw" localSheetId="15">[0]!ERR</definedName>
    <definedName name="sw" localSheetId="16">[0]!ERR</definedName>
    <definedName name="sw" localSheetId="0">[0]!ERR</definedName>
    <definedName name="sw">[0]!ERR</definedName>
    <definedName name="SWEFRCVRHEV" localSheetId="5">[0]!ERR</definedName>
    <definedName name="SWEFRCVRHEV" localSheetId="4">[0]!ERR</definedName>
    <definedName name="SWEFRCVRHEV" localSheetId="6">[0]!ERR</definedName>
    <definedName name="SWEFRCVRHEV" localSheetId="7">[0]!ERR</definedName>
    <definedName name="SWEFRCVRHEV" localSheetId="8">[0]!ERR</definedName>
    <definedName name="SWEFRCVRHEV" localSheetId="9">[0]!ERR</definedName>
    <definedName name="SWEFRCVRHEV" localSheetId="12">[0]!ERR</definedName>
    <definedName name="SWEFRCVRHEV" localSheetId="10">[0]!ERR</definedName>
    <definedName name="SWEFRCVRHEV" localSheetId="11">[0]!ERR</definedName>
    <definedName name="SWEFRCVRHEV" localSheetId="13">[0]!ERR</definedName>
    <definedName name="SWEFRCVRHEV" localSheetId="14">[0]!ERR</definedName>
    <definedName name="SWEFRCVRHEV" localSheetId="15">[0]!ERR</definedName>
    <definedName name="SWEFRCVRHEV" localSheetId="16">[0]!ERR</definedName>
    <definedName name="SWEFRCVRHEV" localSheetId="0">[0]!ERR</definedName>
    <definedName name="SWEFRCVRHEV">[0]!ERR</definedName>
    <definedName name="SYP" localSheetId="0">#REF!</definedName>
    <definedName name="SYP">#REF!</definedName>
    <definedName name="t" localSheetId="0">#REF!</definedName>
    <definedName name="t">#REF!</definedName>
    <definedName name="T16US" localSheetId="0">#REF!</definedName>
    <definedName name="T16US">#REF!</definedName>
    <definedName name="T3UP">#REF!</definedName>
    <definedName name="T3UZ">#REF!</definedName>
    <definedName name="t4rde26">#REF!</definedName>
    <definedName name="T4UP">#REF!</definedName>
    <definedName name="T4UZ">#REF!</definedName>
    <definedName name="T6UP">#REF!</definedName>
    <definedName name="T6UZ">#REF!</definedName>
    <definedName name="T8UZ">#REF!</definedName>
    <definedName name="TA">#REF!</definedName>
    <definedName name="TABL">#REF!</definedName>
    <definedName name="TABLA">#REF!</definedName>
    <definedName name="Tabla_Burra">#REF!</definedName>
    <definedName name="Tabla_burra_30">#REF!</definedName>
    <definedName name="Tabla_Burra_Cedro_Macho_28_cm.">#REF!</definedName>
    <definedName name="Tabla_Burra_Ordinario_25">#REF!</definedName>
    <definedName name="Tabla_Chapa">#REF!</definedName>
    <definedName name="tabla_chapa_10">#REF!</definedName>
    <definedName name="Tabla_chapa_ordinario_30_cm.">#REF!</definedName>
    <definedName name="tabla2">#REF!</definedName>
    <definedName name="TABLAORD">#REF!</definedName>
    <definedName name="TABLATOLUA">#REF!</definedName>
    <definedName name="Tablero_Control_Alumbrado_1_contactores_Trifasicos_20A__3_interruptores_de_codillo_15A">#REF!</definedName>
    <definedName name="Tablero_Control_Alumbrado_10_contactores_Trifasicos_20A">#REF!</definedName>
    <definedName name="Tablero_Control_Alumbrado_10_contactores_Trifasicos_20A__16_interruptores_de_codillo_15A">#REF!</definedName>
    <definedName name="Tablero_Control_Alumbrado_2_contactores_Trifasicos_20A__5_interruptores_de_codillo_15A">#REF!</definedName>
    <definedName name="Tablero_Control_Alumbrado_6_contactores_Trifasicos_20A__7_interruptores_de_codillo_15A">#REF!</definedName>
    <definedName name="Tablero_Control_Alumbrado_7_contactores_Trifasicos_20A__8_interruptores_de_codillo_15A">#REF!</definedName>
    <definedName name="Tablero_Dist._T_NP1_1__T_NP2_3__T_NP1_9_Trifasico_CON_Espacio_Totalizador_30_Circ._5_Hilos_220V">#REF!</definedName>
    <definedName name="Tablero_Dist._T_NP1_11_Trifasico_SIN_Espacio_Totalizador_12_Circuitos_5_Hilos_220V">#REF!</definedName>
    <definedName name="Tablero_Dist._T_NP1_2_Trifasico_CON_Espacio_Totalizador_42_Circ._5_Hilos_220V">#REF!</definedName>
    <definedName name="Tablero_Dist._T_NP1_5__T_NP1_7_Trifasico_CON_Espacio_Totalizador_35_Circ._5_Hilos_220V">#REF!</definedName>
    <definedName name="Tablero_Dist._T_REG_1_Trifasico_CON_Espacio_Totalizador_12_Circ._5_Hilos_220V">#REF!</definedName>
    <definedName name="Tablero_Dist._T_REG_2__T_REG_5__T_NP2_1__T_NP2_6__T_NP1_3_Trifasico_CON_Espacio_Totalizador_18_Circ._5_Hilos_220V">#REF!</definedName>
    <definedName name="Tablero_Dist._T_REG_3__T_NP1_10__T_NP2_5__T_NP1_9__T_NP_1_8T_NP1_4__T_NP2_4__T_NP2_2_Trifasico_CON_Espacio_Totalizador_24_Circ._5_Hilos_220V">#REF!</definedName>
    <definedName name="TABLERO4">#REF!</definedName>
    <definedName name="TABLEROTOTALIZADOR">#REF!</definedName>
    <definedName name="Tablestacado">#REF!</definedName>
    <definedName name="TABLETA3333">#REF!</definedName>
    <definedName name="TABLETAGRESS">#REF!</definedName>
    <definedName name="Tablex_Pizano_9mm_Cerramiento">#REF!</definedName>
    <definedName name="TABLILLA">#REF!</definedName>
    <definedName name="TABLILLA15">#REF!</definedName>
    <definedName name="Taco_Termo_magnético_Unipolar_HQP_30A">#REF!</definedName>
    <definedName name="TANQUE">#REF!</definedName>
    <definedName name="Tanque_Eternit_750_Lt">#REF!</definedName>
    <definedName name="Tanque_Séptico_Eternit">#REF!</definedName>
    <definedName name="TANQUEAEREO">#REF!</definedName>
    <definedName name="Tanques_Hidro_Acumuladores">#REF!</definedName>
    <definedName name="TAPA">#REF!</definedName>
    <definedName name="Tapa_Registro_R20x20">#REF!</definedName>
    <definedName name="tapafondo">#REF!</definedName>
    <definedName name="Tapaporos_nogal">#REF!</definedName>
    <definedName name="tapapozo">#REF!</definedName>
    <definedName name="TAPETECESPED">#REF!</definedName>
    <definedName name="TAPON3">#REF!</definedName>
    <definedName name="TAPON4">#REF!</definedName>
    <definedName name="TARIFAS">#REF!</definedName>
    <definedName name="TARIFAS_4">#REF!</definedName>
    <definedName name="TARIFAS_7">#REF!</definedName>
    <definedName name="TARIFAS1">#REF!</definedName>
    <definedName name="tb">#REF!</definedName>
    <definedName name="TC">#REF!</definedName>
    <definedName name="TE">#REF!</definedName>
    <definedName name="Tecnico">#REF!</definedName>
    <definedName name="TÉCNICO.ELECT.">#REF!</definedName>
    <definedName name="Tecnico1">#REF!</definedName>
    <definedName name="Tecnico2">#REF!</definedName>
    <definedName name="TEE4X3">#REF!</definedName>
    <definedName name="TEE6A3">#REF!</definedName>
    <definedName name="TEE6A3_2">#REF!</definedName>
    <definedName name="TEE6X3">#REF!</definedName>
    <definedName name="TEE8A6">#REF!</definedName>
    <definedName name="TEE8A6_2">#REF!</definedName>
    <definedName name="TEE8X3">#REF!</definedName>
    <definedName name="TEE8X4">#REF!</definedName>
    <definedName name="TEE8X6">#REF!</definedName>
    <definedName name="Teen">#REF!</definedName>
    <definedName name="TEFLON">#REF!</definedName>
    <definedName name="TEJA">#REF!</definedName>
    <definedName name="Teja_de_Barro">#REF!</definedName>
    <definedName name="Teja_eternit_No_6">#REF!</definedName>
    <definedName name="tejaeternit">#REF!</definedName>
    <definedName name="TEJAZ">#REF!</definedName>
    <definedName name="TELASFALTICA">#REF!</definedName>
    <definedName name="TEMPERATURA">#REF!</definedName>
    <definedName name="TER" localSheetId="5">[0]!ERR</definedName>
    <definedName name="TER" localSheetId="4">[0]!ERR</definedName>
    <definedName name="TER" localSheetId="6">[0]!ERR</definedName>
    <definedName name="TER" localSheetId="7">[0]!ERR</definedName>
    <definedName name="TER" localSheetId="8">[0]!ERR</definedName>
    <definedName name="TER" localSheetId="9">[0]!ERR</definedName>
    <definedName name="TER" localSheetId="12">[0]!ERR</definedName>
    <definedName name="TER" localSheetId="10">[0]!ERR</definedName>
    <definedName name="TER" localSheetId="11">[0]!ERR</definedName>
    <definedName name="TER" localSheetId="13">[0]!ERR</definedName>
    <definedName name="TER" localSheetId="14">[0]!ERR</definedName>
    <definedName name="TER" localSheetId="15">[0]!ERR</definedName>
    <definedName name="TER" localSheetId="16">[0]!ERR</definedName>
    <definedName name="TER" localSheetId="0">[0]!ERR</definedName>
    <definedName name="TER">[0]!ERR</definedName>
    <definedName name="TERM" localSheetId="5">[0]!ERR</definedName>
    <definedName name="TERM" localSheetId="4">[0]!ERR</definedName>
    <definedName name="TERM" localSheetId="6">[0]!ERR</definedName>
    <definedName name="TERM" localSheetId="7">[0]!ERR</definedName>
    <definedName name="TERM" localSheetId="8">[0]!ERR</definedName>
    <definedName name="TERM" localSheetId="9">[0]!ERR</definedName>
    <definedName name="TERM" localSheetId="12">[0]!ERR</definedName>
    <definedName name="TERM" localSheetId="10">[0]!ERR</definedName>
    <definedName name="TERM" localSheetId="11">[0]!ERR</definedName>
    <definedName name="TERM" localSheetId="13">[0]!ERR</definedName>
    <definedName name="TERM" localSheetId="14">[0]!ERR</definedName>
    <definedName name="TERM" localSheetId="15">[0]!ERR</definedName>
    <definedName name="TERM" localSheetId="16">[0]!ERR</definedName>
    <definedName name="TERM" localSheetId="0">[0]!ERR</definedName>
    <definedName name="TERM">[0]!ERR</definedName>
    <definedName name="TERMINAL1" localSheetId="0">#REF!</definedName>
    <definedName name="TERMINAL1">#REF!</definedName>
    <definedName name="TÉRMINOS" localSheetId="5">[0]!ERR</definedName>
    <definedName name="TÉRMINOS" localSheetId="4">[0]!ERR</definedName>
    <definedName name="TÉRMINOS" localSheetId="6">[0]!ERR</definedName>
    <definedName name="TÉRMINOS" localSheetId="7">[0]!ERR</definedName>
    <definedName name="TÉRMINOS" localSheetId="8">[0]!ERR</definedName>
    <definedName name="TÉRMINOS" localSheetId="9">[0]!ERR</definedName>
    <definedName name="TÉRMINOS" localSheetId="12">[0]!ERR</definedName>
    <definedName name="TÉRMINOS" localSheetId="10">[0]!ERR</definedName>
    <definedName name="TÉRMINOS" localSheetId="11">[0]!ERR</definedName>
    <definedName name="TÉRMINOS" localSheetId="13">[0]!ERR</definedName>
    <definedName name="TÉRMINOS" localSheetId="14">[0]!ERR</definedName>
    <definedName name="TÉRMINOS" localSheetId="15">[0]!ERR</definedName>
    <definedName name="TÉRMINOS" localSheetId="16">[0]!ERR</definedName>
    <definedName name="TÉRMINOS" localSheetId="0">[0]!ERR</definedName>
    <definedName name="TÉRMINOS">[0]!ERR</definedName>
    <definedName name="TEV" localSheetId="0">#REF!</definedName>
    <definedName name="TEV">#REF!</definedName>
    <definedName name="th" localSheetId="0">#REF!</definedName>
    <definedName name="th">#REF!</definedName>
    <definedName name="THBULLDOZER" localSheetId="0">#REF!</definedName>
    <definedName name="THBULLDOZER">#REF!</definedName>
    <definedName name="THCARROTANQUE">#REF!</definedName>
    <definedName name="THEQUIPOSOLDADURA">#REF!</definedName>
    <definedName name="THINER">#REF!</definedName>
    <definedName name="THMEZCLADORA">#REF!</definedName>
    <definedName name="THMOTO">#REF!</definedName>
    <definedName name="THRANA">#REF!</definedName>
    <definedName name="THRETRO">#REF!</definedName>
    <definedName name="THVIBRADOR">#REF!</definedName>
    <definedName name="THVIBRO">#REF!</definedName>
    <definedName name="THVOLQUETA">#REF!</definedName>
    <definedName name="TIERRANEGRA">#REF!</definedName>
    <definedName name="Tintilla_para_madera">#REF!</definedName>
    <definedName name="TipoCosteo">#REF!</definedName>
    <definedName name="TipoCosteoNivelRiesgo">#REF!</definedName>
    <definedName name="TiposCampamentos">#REF!</definedName>
    <definedName name="TiposEnsayos">#REF!</definedName>
    <definedName name="TiposEquipos">#REF!</definedName>
    <definedName name="TiposOficina">#REF!</definedName>
    <definedName name="TiposPersonalProfesional">#REF!</definedName>
    <definedName name="TiposPersonalTecnico">#REF!</definedName>
    <definedName name="tipov">#REF!</definedName>
    <definedName name="Tiras_Alistado_3_x_3_x_3">#REF!</definedName>
    <definedName name="TITULO">#REF!</definedName>
    <definedName name="TITULOS">#REF!</definedName>
    <definedName name="Títulos">#REF!</definedName>
    <definedName name="Títulos_a_imprimir_IM">#REF!</definedName>
    <definedName name="tj">#REF!</definedName>
    <definedName name="tl">#REF!</definedName>
    <definedName name="tn">#REF!</definedName>
    <definedName name="To">#REF!</definedName>
    <definedName name="TOCHE">#REF!</definedName>
    <definedName name="Toma_telefónica">#REF!</definedName>
    <definedName name="Toma_Trifásica">#REF!</definedName>
    <definedName name="TOMA110V">#REF!</definedName>
    <definedName name="TOP">#REF!</definedName>
    <definedName name="TOPOGRAFIA">#REF!</definedName>
    <definedName name="TOPOGRAFO">#REF!</definedName>
    <definedName name="Tornillo_para_Madera_1__No.6">#REF!</definedName>
    <definedName name="Tornillo_para_madera_2__No_9">#REF!</definedName>
    <definedName name="TOTAL">#REF!</definedName>
    <definedName name="TOTAL.2">#REF!</definedName>
    <definedName name="Total_Interest">#REF!</definedName>
    <definedName name="Total_Kilometro_típico_aereo_11.4_kV">#REF!</definedName>
    <definedName name="Total_Kilometro_típico_aereo_34.5_kV">#REF!</definedName>
    <definedName name="Total_Kilometro_típico_aereo_rural_11.4kV">#REF!</definedName>
    <definedName name="Total_Kilometro_típico_aereo_rural_34.5kV">#REF!</definedName>
    <definedName name="Total_Kilometro_típico_subterraneo_11.4_kV">#REF!</definedName>
    <definedName name="Total_Kilometro_típico_subterraneo_34.5_kV">#REF!</definedName>
    <definedName name="Total_Pay">#REF!</definedName>
    <definedName name="Total_Payment" localSheetId="5">Scheduled_Payment+Extra_Payment</definedName>
    <definedName name="Total_Payment" localSheetId="4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 localSheetId="8">Scheduled_Payment+Extra_Payment</definedName>
    <definedName name="Total_Payment" localSheetId="9">Scheduled_Payment+Extra_Payment</definedName>
    <definedName name="Total_Payment" localSheetId="12">Scheduled_Payment+Extra_Payment</definedName>
    <definedName name="Total_Payment" localSheetId="10">Scheduled_Payment+Extra_Payment</definedName>
    <definedName name="Total_Payment" localSheetId="11">Scheduled_Payment+Extra_Payment</definedName>
    <definedName name="Total_Payment" localSheetId="13">Scheduled_Payment+Extra_Payment</definedName>
    <definedName name="Total_Payment" localSheetId="14">Scheduled_Payment+Extra_Payment</definedName>
    <definedName name="Total_Payment" localSheetId="15">Scheduled_Payment+Extra_Payment</definedName>
    <definedName name="Total_Payment" localSheetId="16">Scheduled_Payment+Extra_Payment</definedName>
    <definedName name="Total_Payment" localSheetId="0">Scheduled_Payment+Extra_Payment</definedName>
    <definedName name="Total_Payment">Scheduled_Payment+Extra_Payment</definedName>
    <definedName name="TotalAIU" localSheetId="0">#REF!</definedName>
    <definedName name="TotalAIU">#REF!</definedName>
    <definedName name="TotalCalidad" localSheetId="0">#REF!</definedName>
    <definedName name="TotalCalidad">#REF!</definedName>
    <definedName name="TotalCam" localSheetId="0">#REF!</definedName>
    <definedName name="TotalCam">#REF!</definedName>
    <definedName name="TotalContratoConIva">#REF!</definedName>
    <definedName name="TotalContratoSinIVA">#REF!</definedName>
    <definedName name="TotalEns">#REF!</definedName>
    <definedName name="TotalEqu">#REF!</definedName>
    <definedName name="TotalImpuestosObra">#REF!</definedName>
    <definedName name="TOTALIZADOR">#REF!</definedName>
    <definedName name="TotalNoFacturable">#REF!</definedName>
    <definedName name="TotalOfi">#REF!</definedName>
    <definedName name="TotalPaginaPersonal">#REF!</definedName>
    <definedName name="TotalPro">#REF!</definedName>
    <definedName name="TotalTec">#REF!</definedName>
    <definedName name="TotalTram">#REF!</definedName>
    <definedName name="TotalVia">#REF!</definedName>
    <definedName name="Toxement_1_A_Impermeabilizante_Integral">#REF!</definedName>
    <definedName name="TP">#REF!</definedName>
    <definedName name="TPV">#REF!</definedName>
    <definedName name="Trafico_liviano_espesor_6_cm._Ref._R25CE_Fibrit">#REF!</definedName>
    <definedName name="Tramite">#REF!</definedName>
    <definedName name="TRANS">#REF!</definedName>
    <definedName name="TRANSPORI" localSheetId="0" hidden="1">{#N/A,#N/A,TRUE,"INGENIERIA";#N/A,#N/A,TRUE,"COMPRAS";#N/A,#N/A,TRUE,"DIRECCION";#N/A,#N/A,TRUE,"RESUMEN"}</definedName>
    <definedName name="TRANSPORI" hidden="1">{#N/A,#N/A,TRUE,"INGENIERIA";#N/A,#N/A,TRUE,"COMPRAS";#N/A,#N/A,TRUE,"DIRECCION";#N/A,#N/A,TRUE,"RESUMEN"}</definedName>
    <definedName name="TRANSPORTE">#REF!</definedName>
    <definedName name="Transporte_Andamio">#REF!</definedName>
    <definedName name="Transporteequipo" comment="Equipo">#REF!</definedName>
    <definedName name="Traperos">#REF!</definedName>
    <definedName name="TRAPMO">#REF!</definedName>
    <definedName name="TRAT">#REF!</definedName>
    <definedName name="tres">#REF!</definedName>
    <definedName name="Triplex_Andes_Pizano_14_mm">#REF!</definedName>
    <definedName name="TRITURADO">#REF!</definedName>
    <definedName name="trm">#REF!</definedName>
    <definedName name="tt">#REF!</definedName>
    <definedName name="TTA">#REF!</definedName>
    <definedName name="TTB">#REF!</definedName>
    <definedName name="TTC">#REF!</definedName>
    <definedName name="TTE">#REF!</definedName>
    <definedName name="TTL">#REF!</definedName>
    <definedName name="TtlCD">#REF!</definedName>
    <definedName name="TtlCDCronog">#REF!</definedName>
    <definedName name="TTT">#REF!</definedName>
    <definedName name="TTTTTT">#REF!</definedName>
    <definedName name="TU">#REF!</definedName>
    <definedName name="TUB">#REF!</definedName>
    <definedName name="Tuberia_Acero_Galvanizado_Schedule_40_1">#REF!</definedName>
    <definedName name="Tuberia_Acero_Galvanizado_Schedule_40_1_1_2">#REF!</definedName>
    <definedName name="Tuberia_Acero_Galvanizado_Schedule_40_2">#REF!</definedName>
    <definedName name="Tuberia_de_3_4">#REF!</definedName>
    <definedName name="Tuberia_H_G_3">#REF!</definedName>
    <definedName name="Tuberia_Novafort_10">#REF!</definedName>
    <definedName name="Tuberia_Novafort_12">#REF!</definedName>
    <definedName name="Tuberia_Novafort_14">#REF!</definedName>
    <definedName name="Tuberia_Novafort_8">#REF!</definedName>
    <definedName name="TUBERIA3">#REF!</definedName>
    <definedName name="TUBERIA3_2">#REF!</definedName>
    <definedName name="TUBERIA4">#REF!</definedName>
    <definedName name="TUBERIA6">#REF!</definedName>
    <definedName name="TUBERIA6_2">#REF!</definedName>
    <definedName name="TUBERIAALL4">#REF!</definedName>
    <definedName name="TUBERIAALL6">#REF!</definedName>
    <definedName name="TUBERIACONDUIT1">#REF!</definedName>
    <definedName name="TUBERIAMEDIA">#REF!</definedName>
    <definedName name="TUBERIAPRESION34">#REF!</definedName>
    <definedName name="TUBERIAPVC12">#REF!</definedName>
    <definedName name="TUBERIAPVC2">#REF!</definedName>
    <definedName name="TUBERIAPVC3">#REF!</definedName>
    <definedName name="TUBERIAPVC4">#REF!</definedName>
    <definedName name="TUBERIAPVCC1">#REF!</definedName>
    <definedName name="TUBERIAPVCPOTABLE">#REF!</definedName>
    <definedName name="TUBERIASAN2">#REF!</definedName>
    <definedName name="TUBERIASAN4">#REF!</definedName>
    <definedName name="TUBO">#REF!</definedName>
    <definedName name="Tubo_asbesto_cemento_Clase_10_D_16">#REF!</definedName>
    <definedName name="Tubo_cobre_tipo_L_1_2">#REF!</definedName>
    <definedName name="Tubo_concreto_reforzado_D_1_m">#REF!</definedName>
    <definedName name="Tubo_concreto_reforzadoD_30">#REF!</definedName>
    <definedName name="Tubo_concreto_simple_D_24">#REF!</definedName>
    <definedName name="Tubo_de_presión___11_P.V.C._3_4">#REF!</definedName>
    <definedName name="Tubo_de_presión___13_5_P.V.C._1">#REF!</definedName>
    <definedName name="Tubo_de_presión___21_P.V.C._1_1_2">#REF!</definedName>
    <definedName name="Tubo_de_presión___9_P.V.C._1_2">#REF!</definedName>
    <definedName name="Tubo_estructura_negra_3">#REF!</definedName>
    <definedName name="Tubo_estructural_galvanizado_1">#REF!</definedName>
    <definedName name="Tubo_estructural_galvanizado_2">#REF!</definedName>
    <definedName name="Tubo_Galbanizado_1_1_2">#REF!</definedName>
    <definedName name="Tubo_Galvanizado">#REF!</definedName>
    <definedName name="Tubo_galvanizado_3">#REF!</definedName>
    <definedName name="Tubo_Gas_Galvanizado_1_2">#REF!</definedName>
    <definedName name="Tubo_gres_6">#REF!</definedName>
    <definedName name="Tubo_mueble_cal_18_1">#REF!</definedName>
    <definedName name="Tubo_P.V.C.___L_2">#REF!</definedName>
    <definedName name="Tubo_P.V.C.___L_3">#REF!</definedName>
    <definedName name="Tubo_P.V.C._sanitario_2">#REF!</definedName>
    <definedName name="Tubo_P.V.C._sanitario_3">#REF!</definedName>
    <definedName name="Tubo_P.V.C._sanitario_4">#REF!</definedName>
    <definedName name="Tubo_P.V.C._sanitario_6">#REF!</definedName>
    <definedName name="Tubo_Presión___11_P.V.C._3_4">#REF!</definedName>
    <definedName name="Tubo_Presión___13_5_P.V.C._1">#REF!</definedName>
    <definedName name="Tubo_Presión___21_P.V.C._1_1_2">#REF!</definedName>
    <definedName name="Tubo_Presión___21_P.V.C._1_1_4">#REF!</definedName>
    <definedName name="Tubo_Presión___9_P.V.C._1_2">#REF!</definedName>
    <definedName name="Tubo_Presión__21_P.V.C._2">#REF!</definedName>
    <definedName name="Tubo_presión__9_P.V.C._1_2">#REF!</definedName>
    <definedName name="Tubo_presión__9_P.V.C._3_4">#REF!</definedName>
    <definedName name="Tubo_Presión__P.V.C._2_1_2">#REF!</definedName>
    <definedName name="Tubo_Presión__P.V.C._3">#REF!</definedName>
    <definedName name="tubo1">#REF!</definedName>
    <definedName name="tubo12">#REF!</definedName>
    <definedName name="TUBO22">#REF!</definedName>
    <definedName name="TUBOCONDUIT12">#REF!</definedName>
    <definedName name="TUBOCONDUIT34">#REF!</definedName>
    <definedName name="TUBODONDUIT34">#REF!</definedName>
    <definedName name="TUBOM3">#REF!</definedName>
    <definedName name="TUBOMETALICO">#REF!</definedName>
    <definedName name="TUBOPVC1">#REF!</definedName>
    <definedName name="TUBOPVC34">#REF!</definedName>
    <definedName name="Tuibo_cobre_tipo_L_1_2">#REF!</definedName>
    <definedName name="ty">#REF!</definedName>
    <definedName name="TYI">#REF!</definedName>
    <definedName name="tyu">#REF!</definedName>
    <definedName name="U">#REF!</definedName>
    <definedName name="U.1">#REF!</definedName>
    <definedName name="U.10">#REF!</definedName>
    <definedName name="U.102">#REF!</definedName>
    <definedName name="U.11">#REF!</definedName>
    <definedName name="U.12">#REF!</definedName>
    <definedName name="U.13">#REF!</definedName>
    <definedName name="U.14">#REF!</definedName>
    <definedName name="U.2">#REF!</definedName>
    <definedName name="U.3">#REF!</definedName>
    <definedName name="U.4">#REF!</definedName>
    <definedName name="U.5">#REF!</definedName>
    <definedName name="U.6">#REF!</definedName>
    <definedName name="U.7">#REF!</definedName>
    <definedName name="U.8">#REF!</definedName>
    <definedName name="U.9">#REF!</definedName>
    <definedName name="U3UP">#REF!</definedName>
    <definedName name="U3UZ">#REF!</definedName>
    <definedName name="U4UP">#REF!</definedName>
    <definedName name="U4UZ">#REF!</definedName>
    <definedName name="U6UP">#REF!</definedName>
    <definedName name="U6UZ">#REF!</definedName>
    <definedName name="U8UP">#REF!</definedName>
    <definedName name="U8UZ">#REF!</definedName>
    <definedName name="Ubicación">#REF!</definedName>
    <definedName name="ui">#REF!</definedName>
    <definedName name="UM">#REF!</definedName>
    <definedName name="UN_APU" localSheetId="0">IF(LEN(#REF!)=2,"",IF(#REF!="","",IF(ISERROR(SEARCH("-",#REF!,3)),VLOOKUP(#REF!,#REF!,3,0),VLOOKUP(#REF!,#REF!,3,FALSE))))</definedName>
    <definedName name="UN_APU">IF(LEN(#REF!)=2,"",IF(#REF!="","",IF(ISERROR(SEARCH("-",#REF!,3)),VLOOKUP(#REF!,#REF!,3,0),VLOOKUP(#REF!,#REF!,3,FALSE))))</definedName>
    <definedName name="UN_AUX">IF(#REF!="","",VLOOKUP(#REF!,#REF!,3,FALSE))</definedName>
    <definedName name="UNDS">#REF!</definedName>
    <definedName name="unid">#REF!</definedName>
    <definedName name="UNIDAD">#REF!</definedName>
    <definedName name="UNIDAD1">#REF!</definedName>
    <definedName name="UNIDAD521">#REF!</definedName>
    <definedName name="unidades">#REF!</definedName>
    <definedName name="UNION3">#REF!</definedName>
    <definedName name="UNION3_2">#REF!</definedName>
    <definedName name="UNION3PVC">#REF!</definedName>
    <definedName name="UNION3PVC_2">#REF!</definedName>
    <definedName name="UNION6PVC">#REF!</definedName>
    <definedName name="UNION6PVC_2">#REF!</definedName>
    <definedName name="UNION8">#REF!</definedName>
    <definedName name="UNION8_2">#REF!</definedName>
    <definedName name="UNION8PVC">#REF!</definedName>
    <definedName name="UNION8PVC_2">#REF!</definedName>
    <definedName name="UNIONREPARACION">#REF!</definedName>
    <definedName name="UNIONREPARACION_2">#REF!</definedName>
    <definedName name="UNIONREPARACION6">#REF!</definedName>
    <definedName name="UNIONREPARACION6_2">#REF!</definedName>
    <definedName name="uno">#REF!</definedName>
    <definedName name="UO" localSheetId="5">[0]!ERR</definedName>
    <definedName name="UO" localSheetId="4">[0]!ERR</definedName>
    <definedName name="UO" localSheetId="6">[0]!ERR</definedName>
    <definedName name="UO" localSheetId="7">[0]!ERR</definedName>
    <definedName name="UO" localSheetId="8">[0]!ERR</definedName>
    <definedName name="UO" localSheetId="9">[0]!ERR</definedName>
    <definedName name="UO" localSheetId="12">[0]!ERR</definedName>
    <definedName name="UO" localSheetId="10">[0]!ERR</definedName>
    <definedName name="UO" localSheetId="11">[0]!ERR</definedName>
    <definedName name="UO" localSheetId="13">[0]!ERR</definedName>
    <definedName name="UO" localSheetId="14">[0]!ERR</definedName>
    <definedName name="UO" localSheetId="15">[0]!ERR</definedName>
    <definedName name="UO" localSheetId="16">[0]!ERR</definedName>
    <definedName name="UO" localSheetId="0">[0]!ERR</definedName>
    <definedName name="UO">[0]!ERR</definedName>
    <definedName name="UR3UP" localSheetId="0">#REF!</definedName>
    <definedName name="UR3UP">#REF!</definedName>
    <definedName name="UR3UZ" localSheetId="0">#REF!</definedName>
    <definedName name="UR3UZ">#REF!</definedName>
    <definedName name="UR4UP" localSheetId="0">#REF!</definedName>
    <definedName name="UR4UP">#REF!</definedName>
    <definedName name="UR4UZ">#REF!</definedName>
    <definedName name="UR6UP">#REF!</definedName>
    <definedName name="UR6UZ">#REF!</definedName>
    <definedName name="UR8UP">#REF!</definedName>
    <definedName name="UR8UZ">#REF!</definedName>
    <definedName name="uriel" localSheetId="5">[0]!ERR</definedName>
    <definedName name="uriel" localSheetId="4">[0]!ERR</definedName>
    <definedName name="uriel" localSheetId="6">[0]!ERR</definedName>
    <definedName name="uriel" localSheetId="7">[0]!ERR</definedName>
    <definedName name="uriel" localSheetId="8">[0]!ERR</definedName>
    <definedName name="uriel" localSheetId="9">[0]!ERR</definedName>
    <definedName name="uriel" localSheetId="12">[0]!ERR</definedName>
    <definedName name="uriel" localSheetId="10">[0]!ERR</definedName>
    <definedName name="uriel" localSheetId="11">[0]!ERR</definedName>
    <definedName name="uriel" localSheetId="13">[0]!ERR</definedName>
    <definedName name="uriel" localSheetId="14">[0]!ERR</definedName>
    <definedName name="uriel" localSheetId="15">[0]!ERR</definedName>
    <definedName name="uriel" localSheetId="16">[0]!ERR</definedName>
    <definedName name="uriel" localSheetId="0">[0]!ERR</definedName>
    <definedName name="uriel">[0]!ERR</definedName>
    <definedName name="US" localSheetId="0">#REF!</definedName>
    <definedName name="US">#REF!</definedName>
    <definedName name="Usd" localSheetId="0">#REF!</definedName>
    <definedName name="Usd">#REF!</definedName>
    <definedName name="ut" localSheetId="0">#REF!</definedName>
    <definedName name="ut">#REF!</definedName>
    <definedName name="Utilidad">#REF!</definedName>
    <definedName name="UtilidadObra">#REF!</definedName>
    <definedName name="uu">#REF!</definedName>
    <definedName name="UU.10">#REF!</definedName>
    <definedName name="UU.12">#REF!</definedName>
    <definedName name="UU.3">#REF!</definedName>
    <definedName name="UU.4">#REF!</definedName>
    <definedName name="UU.6">#REF!</definedName>
    <definedName name="UU.8">#REF!</definedName>
    <definedName name="uuuu">#REF!</definedName>
    <definedName name="uxd">#REF!</definedName>
    <definedName name="uy">#REF!</definedName>
    <definedName name="v">#REF!</definedName>
    <definedName name="V_1___2.7x1.966___Plano_de_Detalle_No._A_159">#REF!</definedName>
    <definedName name="V_10___1.8x6.9___Plano_de_Detalle_No._A_161">#REF!</definedName>
    <definedName name="V_11___2x1.9___Plano_de_Detalle_No._A_161">#REF!</definedName>
    <definedName name="V_12___1.2x1.5___Plano_de_Detalle_No._A_161">#REF!</definedName>
    <definedName name="V_13___1.8x4.4___Plano_de_Detalle_No._A_161">#REF!</definedName>
    <definedName name="V_14___1.8x6.7___Plano_de_Detalle_No._A_162">#REF!</definedName>
    <definedName name="V_15___1.8x6.8___Plano_de_Detalle_No._A_162">#REF!</definedName>
    <definedName name="V_16___1.2x0.9___Plano_de_Detalle_No._A_161">#REF!</definedName>
    <definedName name="V_17___2.7x0.525___Plano_de_Detalle_No._A_162">#REF!</definedName>
    <definedName name="V_18___1.8x2___Plano_de_Detalle_No._A_162">#REF!</definedName>
    <definedName name="V_18´___1.8x2.1___Plano_de_Detalle_No._A_162">#REF!</definedName>
    <definedName name="V_19___4.95x14.352___Plano_de_Detalle_No._A_163">#REF!</definedName>
    <definedName name="V_2___1.8x6.75___Plano_de_Detalle_No._A_159">#REF!</definedName>
    <definedName name="V_20___4.4x4.82___Plano_de_Detalle_No._A_164">#REF!</definedName>
    <definedName name="V_21___2.2x4.82___Plano_de_Detalle_No._A_164">#REF!</definedName>
    <definedName name="V_21´___2.75x4.82___Plano_de_Detalle_No._A_164">#REF!</definedName>
    <definedName name="V_22___2.05x2.05___Plano_de_Detalle_No._A_162">#REF!</definedName>
    <definedName name="V_23___2.05x1.9___Plano_de_Detalle_No._A_162">#REF!</definedName>
    <definedName name="V_23´___2.05x1.975___Plano_de_Detalle_No._A_162">#REF!</definedName>
    <definedName name="V_24___2.7x6.426___Plano_de_Detalle_No._A_165">#REF!</definedName>
    <definedName name="V_25___2.7x3.15___Plano_de_Detalle_No._A_165">#REF!</definedName>
    <definedName name="V_26___2.7x4.35___Plano_de_Detalle_No._A_165">#REF!</definedName>
    <definedName name="V_27___0.45x4.65___Plano_de_Detalle_No._A_166">#REF!</definedName>
    <definedName name="V_28___0.45x6.975___Plano_de_Detalle_No._A_166">#REF!</definedName>
    <definedName name="V_29___2.7x1.8___Plano_de_Detalle_No._A_166">#REF!</definedName>
    <definedName name="V_3___1.2x1.2___Plano_de_Detalle_No._A_159">#REF!</definedName>
    <definedName name="V_30___1.8x1.95___Plano_de_Detalle_No._A_166">#REF!</definedName>
    <definedName name="V_31___2x7.2___Plano_de_Detalle_No._A_167">#REF!</definedName>
    <definedName name="V_32___2.7x1.25___Plano_de_Detalle_No._A_166">#REF!</definedName>
    <definedName name="V_4___1.8x9___Plano_de_Detalle_No._A_160">#REF!</definedName>
    <definedName name="V_5___1.8x4.65___Plano_de_Detalle_No._A_160">#REF!</definedName>
    <definedName name="V_6___1.8x2.85___Plano_de_Detalle_No._A_160">#REF!</definedName>
    <definedName name="V_7___1.8x2.25___Plano_de_Detalle_No._A_160">#REF!</definedName>
    <definedName name="V_8___1.8x9___Plano_de_Detalle_No._A_160">#REF!</definedName>
    <definedName name="V_8´___1.8x9___Plano_de_Detalle_No._A_160">#REF!</definedName>
    <definedName name="V_9___1.8x1.05___Plano_de_Detalle_No._A_160">#REF!</definedName>
    <definedName name="VAL_A">#REF!</definedName>
    <definedName name="VAL_B">#REF!</definedName>
    <definedName name="VAL_C">#REF!</definedName>
    <definedName name="VAL_D">#REF!</definedName>
    <definedName name="VAL_E">#REF!</definedName>
    <definedName name="VAL_F">#REF!</definedName>
    <definedName name="VAL_G">#REF!</definedName>
    <definedName name="VAL_H">#REF!</definedName>
    <definedName name="VALBULA">#REF!</definedName>
    <definedName name="VALDES">#REF!</definedName>
    <definedName name="VALLA">#REF!</definedName>
    <definedName name="Valla_Informativa_Licencia_2.00X1.00">#REF!</definedName>
    <definedName name="VALLAN">#REF!</definedName>
    <definedName name="Valor">#REF!</definedName>
    <definedName name="valor1">#REF!</definedName>
    <definedName name="valor2">#REF!</definedName>
    <definedName name="VALOR3">#REF!</definedName>
    <definedName name="Valoracion">#REF!</definedName>
    <definedName name="VALORACIÓN">#REF!</definedName>
    <definedName name="VALORES">#REF!</definedName>
    <definedName name="ValorTot">#REF!</definedName>
    <definedName name="ValorTotConsultoria">#REF!</definedName>
    <definedName name="Values_Entered" localSheetId="0">IF('APUs Multiple'!Loan_Amount*Interest_Rate*Loan_Years*Loan_Start&gt;0,1,0)</definedName>
    <definedName name="Values_Entered">IF(Loan_Amount*Interest_Rate*Loan_Years*Loan_Start&gt;0,1,0)</definedName>
    <definedName name="Valvula_de_Paso_Directo_125_PSIG_Vapor__200_PSIG_Agua_1" localSheetId="0">#REF!</definedName>
    <definedName name="Valvula_de_Paso_Directo_125_PSIG_Vapor__200_PSIG_Agua_1">#REF!</definedName>
    <definedName name="Valvula_de_Paso_Directo_125_PSIG_Vapor__200_PSIG_Agua_1_1_2" localSheetId="0">#REF!</definedName>
    <definedName name="Valvula_de_Paso_Directo_125_PSIG_Vapor__200_PSIG_Agua_1_1_2">#REF!</definedName>
    <definedName name="Valvula_de_Paso_Directo_125_PSIG_Vapor__200_PSIG_Agua_1_1_4" localSheetId="0">#REF!</definedName>
    <definedName name="Valvula_de_Paso_Directo_125_PSIG_Vapor__200_PSIG_Agua_1_1_4">#REF!</definedName>
    <definedName name="Valvula_de_Paso_Directo_125_PSIG_Vapor__200_PSIG_Agua_1_2">#REF!</definedName>
    <definedName name="Valvula_de_Paso_Directo_125_PSIG_Vapor__200_PSIG_Agua_2">#REF!</definedName>
    <definedName name="Valvula_de_Paso_Directo_125_PSIG_Vapor__200_PSIG_Agua_2_1_2">#REF!</definedName>
    <definedName name="Valvula_de_Paso_Directo_125_PSIG_Vapor__200_PSIG_Agua_3">#REF!</definedName>
    <definedName name="Valvula_de_Paso_Directo_125_PSIG_Vapor__200_PSIG_Agua_3_4">#REF!</definedName>
    <definedName name="Valvula_de_Vastago_Ascendente_Cuerpo_en_Hierro_1">#REF!</definedName>
    <definedName name="Valvula_de_Vastago_Ascendente_Cuerpo_en_Hierro_3">#REF!</definedName>
    <definedName name="VALVULA3">#REF!</definedName>
    <definedName name="VALVULA4">#REF!</definedName>
    <definedName name="VALVULA6">#REF!</definedName>
    <definedName name="VALVULA8">#REF!</definedName>
    <definedName name="Valvulas_de_1_2">#REF!</definedName>
    <definedName name="Valvulas_de_3_4">#REF!</definedName>
    <definedName name="Valvulas_de_Pie_Bronce_1">#REF!</definedName>
    <definedName name="Valvulas_de_Pie_Bronce_2">#REF!</definedName>
    <definedName name="Valvulas_de_Pie_Bronce_3">#REF!</definedName>
    <definedName name="Var">#REF!</definedName>
    <definedName name="Vara_de_Clavo">#REF!</definedName>
    <definedName name="variacion">#REF!</definedName>
    <definedName name="VARILLACCOPER">#REF!</definedName>
    <definedName name="VARILLACOOPER">#REF!</definedName>
    <definedName name="VARIOS">#REF!</definedName>
    <definedName name="vb">#REF!</definedName>
    <definedName name="VBC">#REF!</definedName>
    <definedName name="vc">#REF!</definedName>
    <definedName name="vck">#REF!</definedName>
    <definedName name="vcvcv">#REF!</definedName>
    <definedName name="vd">#REF!</definedName>
    <definedName name="VDFRVFV">#REF!</definedName>
    <definedName name="VE">#REF!</definedName>
    <definedName name="VENTANA">#REF!</definedName>
    <definedName name="VENTANACAL20">#REF!</definedName>
    <definedName name="VENTANACR18">#REF!</definedName>
    <definedName name="VENTANACR20">#REF!</definedName>
    <definedName name="ventanapersiana1.5x1.9">#REF!</definedName>
    <definedName name="VENTANAS">#REF!</definedName>
    <definedName name="Ventaneria_Madera_M2">#REF!</definedName>
    <definedName name="ventas">#REF!</definedName>
    <definedName name="VENTILADOR">#REF!</definedName>
    <definedName name="VFDA">#REF!</definedName>
    <definedName name="VFDV">#REF!</definedName>
    <definedName name="vfn">#REF!</definedName>
    <definedName name="vg">#REF!</definedName>
    <definedName name="VHTGUYYI" hidden="1">#REF!</definedName>
    <definedName name="VI">#REF!</definedName>
    <definedName name="VIA">#REF!</definedName>
    <definedName name="Viajes">#REF!</definedName>
    <definedName name="VIAS">#REF!</definedName>
    <definedName name="VIBRADOR">#REF!</definedName>
    <definedName name="Vibrador_a_Gasolina">#REF!</definedName>
    <definedName name="VIBRADORCONCRETO">#REF!</definedName>
    <definedName name="VIBRO">#REF!</definedName>
    <definedName name="VIBROCOMPACTADOR">#REF!</definedName>
    <definedName name="Vibrocompactador_a_gasolina">#REF!</definedName>
    <definedName name="Vidrio_3_mm">#REF!</definedName>
    <definedName name="Vidrio_4_mm">#REF!</definedName>
    <definedName name="Vidrio_5_mm">#REF!</definedName>
    <definedName name="VIDRIO4mm">#REF!</definedName>
    <definedName name="VIGAAMARRE">#REF!</definedName>
    <definedName name="VIGACANAL">#REF!</definedName>
    <definedName name="VIGACIMENTACION">#REF!</definedName>
    <definedName name="VIGACIMENTACION2020">#REF!</definedName>
    <definedName name="VIGACIMENTACION3030">#REF!</definedName>
    <definedName name="VIGAENTREPISO3055">#REF!</definedName>
    <definedName name="VIGAENTREPISO4055">#REF!</definedName>
    <definedName name="VIGAR2510">#REF!</definedName>
    <definedName name="VIGAREMATE">#REF!</definedName>
    <definedName name="vigas">#REF!</definedName>
    <definedName name="VINILO">#REF!</definedName>
    <definedName name="Vinilo_Pintuco">#REF!</definedName>
    <definedName name="Viniltex">#REF!</definedName>
    <definedName name="Viniltex_blanco">#REF!</definedName>
    <definedName name="Visagra">#REF!</definedName>
    <definedName name="VJ" localSheetId="0">#REF!,#REF!,#REF!,#REF!,#REF!,#REF!,#REF!</definedName>
    <definedName name="VJ">#REF!,#REF!,#REF!,#REF!,#REF!,#REF!,#REF!</definedName>
    <definedName name="vjkgvif" localSheetId="0">OFFSET(Full_Print,0,0,Last_Row)</definedName>
    <definedName name="vjkgvif">OFFSET(Full_Print,0,0,Last_Row)</definedName>
    <definedName name="vm" localSheetId="0">#REF!</definedName>
    <definedName name="vm">#REF!</definedName>
    <definedName name="Volqueta_3.00_m" localSheetId="0">#REF!</definedName>
    <definedName name="Volqueta_3.00_m">#REF!</definedName>
    <definedName name="Volqueta_Viaje_6_m3" localSheetId="0">#REF!</definedName>
    <definedName name="Volqueta_Viaje_6_m3">#REF!</definedName>
    <definedName name="VR_CON_IVA" localSheetId="0">#REF!*(1+#REF!)</definedName>
    <definedName name="VR_CON_IVA">#REF!*(1+#REF!)</definedName>
    <definedName name="VR_SIN_IVA">VLOOKUP(#REF!,#REF!,6,FALSE)</definedName>
    <definedName name="VR_TOT" localSheetId="5">IF([0]!LG=2,IF(SCQ=0,"",SCQ/2),"")</definedName>
    <definedName name="VR_TOT" localSheetId="4">IF([0]!LG=2,IF(SCQ=0,"",SCQ/2),"")</definedName>
    <definedName name="VR_TOT" localSheetId="6">IF([0]!LG=2,IF(SCQ=0,"",SCQ/2),"")</definedName>
    <definedName name="VR_TOT" localSheetId="7">IF([0]!LG=2,IF(SCQ=0,"",SCQ/2),"")</definedName>
    <definedName name="VR_TOT" localSheetId="8">IF([0]!LG=2,IF(SCQ=0,"",SCQ/2),"")</definedName>
    <definedName name="VR_TOT" localSheetId="9">IF([0]!LG=2,IF(SCQ=0,"",SCQ/2),"")</definedName>
    <definedName name="VR_TOT" localSheetId="12">IF([0]!LG=2,IF(SCQ=0,"",SCQ/2),"")</definedName>
    <definedName name="VR_TOT" localSheetId="10">IF([0]!LG=2,IF(SCQ=0,"",SCQ/2),"")</definedName>
    <definedName name="VR_TOT" localSheetId="11">IF([0]!LG=2,IF(SCQ=0,"",SCQ/2),"")</definedName>
    <definedName name="VR_TOT" localSheetId="13">IF([0]!LG=2,IF(SCQ=0,"",SCQ/2),"")</definedName>
    <definedName name="VR_TOT" localSheetId="14">IF([0]!LG=2,IF(SCQ=0,"",SCQ/2),"")</definedName>
    <definedName name="VR_TOT" localSheetId="15">IF([0]!LG=2,IF(SCQ=0,"",SCQ/2),"")</definedName>
    <definedName name="VR_TOT" localSheetId="16">IF([0]!LG=2,IF(SCQ=0,"",SCQ/2),"")</definedName>
    <definedName name="VR_TOT" localSheetId="0">IF([0]!LG=2,IF(SCQ=0,"",SCQ/2),"")</definedName>
    <definedName name="VR_TOT">IF([0]!LG=2,IF(SCQ=0,"",SCQ/2),"")</definedName>
    <definedName name="VR_TOT_APU" localSheetId="0">IF(#REF!="","",IF(#REF!=#REF!,SUMIF(#REF!,#REF!,#REF!),ROUNDUP(#REF!*#REF!,0)))</definedName>
    <definedName name="VR_TOT_APU">IF(#REF!="","",IF(#REF!=#REF!,SUMIF(#REF!,#REF!,#REF!),ROUNDUP(#REF!*#REF!,0)))</definedName>
    <definedName name="VR_TOT_AUX" localSheetId="0">IF(#REF!="","",IF(#REF!=#REF!,SUMIF(#REF!,#REF!,#REF!),ROUNDUP(#REF!*#REF!,0)))</definedName>
    <definedName name="VR_TOT_AUX">IF(#REF!="","",IF(#REF!=#REF!,SUMIF(#REF!,#REF!,#REF!),ROUNDUP(#REF!*#REF!,0)))</definedName>
    <definedName name="VR_UN" localSheetId="5">IF(ISERROR(V_U),"",V_U)</definedName>
    <definedName name="VR_UN" localSheetId="4">IF(ISERROR(V_U),"",V_U)</definedName>
    <definedName name="VR_UN" localSheetId="6">IF(ISERROR(V_U),"",V_U)</definedName>
    <definedName name="VR_UN" localSheetId="7">IF(ISERROR(V_U),"",V_U)</definedName>
    <definedName name="VR_UN" localSheetId="8">IF(ISERROR(V_U),"",V_U)</definedName>
    <definedName name="VR_UN" localSheetId="9">IF(ISERROR(V_U),"",V_U)</definedName>
    <definedName name="VR_UN" localSheetId="12">IF(ISERROR(V_U),"",V_U)</definedName>
    <definedName name="VR_UN" localSheetId="10">IF(ISERROR(V_U),"",V_U)</definedName>
    <definedName name="VR_UN" localSheetId="11">IF(ISERROR(V_U),"",V_U)</definedName>
    <definedName name="VR_UN" localSheetId="13">IF(ISERROR(V_U),"",V_U)</definedName>
    <definedName name="VR_UN" localSheetId="14">IF(ISERROR(V_U),"",V_U)</definedName>
    <definedName name="VR_UN" localSheetId="15">IF(ISERROR(V_U),"",V_U)</definedName>
    <definedName name="VR_UN" localSheetId="16">IF(ISERROR(V_U),"",V_U)</definedName>
    <definedName name="VR_UN" localSheetId="0">IF(ISERROR(V_U),"",V_U)</definedName>
    <definedName name="VR_UN">IF(ISERROR(V_U),"",V_U)</definedName>
    <definedName name="VR_UN_APU" localSheetId="0">IF(LEN(#REF!)=2,"",IF(#REF!="","",IF(ISERROR(SEARCH("-",#REF!,3)),VLOOKUP(#REF!,#REF!,4,FALSE),"")))</definedName>
    <definedName name="VR_UN_APU">IF(LEN(#REF!)=2,"",IF(#REF!="","",IF(ISERROR(SEARCH("-",#REF!,3)),VLOOKUP(#REF!,#REF!,4,FALSE),"")))</definedName>
    <definedName name="VR_UN_AUX" localSheetId="0">IF(#REF!="","",VLOOKUP(#REF!,#REF!,4,0))</definedName>
    <definedName name="VR_UN_AUX">IF(#REF!="","",VLOOKUP(#REF!,#REF!,4,0))</definedName>
    <definedName name="VR_UN_PPTO" localSheetId="0">IF(LEN(#REF!)=9,VLOOKUP(#REF!,#REF!,6,FALSE),"")</definedName>
    <definedName name="VR_UN_PPTO">IF(LEN(#REF!)=9,VLOOKUP(#REF!,#REF!,6,FALSE),"")</definedName>
    <definedName name="VrUtilidad" localSheetId="0">#REF!</definedName>
    <definedName name="VrUtilidad">#REF!</definedName>
    <definedName name="vsdvv" localSheetId="0">#REF!</definedName>
    <definedName name="vsdvv">#REF!</definedName>
    <definedName name="VTOTAL">#REF!</definedName>
    <definedName name="vv">#REF!</definedName>
    <definedName name="VVV">#REF!</definedName>
    <definedName name="w" hidden="1">#REF!</definedName>
    <definedName name="WA" localSheetId="5">[0]!ERR</definedName>
    <definedName name="WA" localSheetId="4">[0]!ERR</definedName>
    <definedName name="WA" localSheetId="6">[0]!ERR</definedName>
    <definedName name="WA" localSheetId="7">[0]!ERR</definedName>
    <definedName name="WA" localSheetId="8">[0]!ERR</definedName>
    <definedName name="WA" localSheetId="9">[0]!ERR</definedName>
    <definedName name="WA" localSheetId="12">[0]!ERR</definedName>
    <definedName name="WA" localSheetId="10">[0]!ERR</definedName>
    <definedName name="WA" localSheetId="11">[0]!ERR</definedName>
    <definedName name="WA" localSheetId="13">[0]!ERR</definedName>
    <definedName name="WA" localSheetId="14">[0]!ERR</definedName>
    <definedName name="WA" localSheetId="15">[0]!ERR</definedName>
    <definedName name="WA" localSheetId="16">[0]!ERR</definedName>
    <definedName name="WA" localSheetId="0">[0]!ERR</definedName>
    <definedName name="WA">[0]!ERR</definedName>
    <definedName name="WDGDFG" localSheetId="0">#REF!</definedName>
    <definedName name="WDGDFG">#REF!</definedName>
    <definedName name="we" localSheetId="0">#REF!</definedName>
    <definedName name="we">#REF!</definedName>
    <definedName name="WER" localSheetId="0">#REF!</definedName>
    <definedName name="WER">#REF!</definedName>
    <definedName name="WILSON">#REF!</definedName>
    <definedName name="wj">#REF!</definedName>
    <definedName name="wl">#REF!</definedName>
    <definedName name="wrn.ar." localSheetId="0" hidden="1">{#N/A,#N/A,TRUE,"CODIGO DEPENDENCIA"}</definedName>
    <definedName name="wrn.ar." hidden="1">{#N/A,#N/A,TRUE,"CODIGO DEPENDENCIA"}</definedName>
    <definedName name="wrn.FORMATOS." localSheetId="0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wrn.FORMATOS.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wrn.GENERAL." localSheetId="0" hidden="1">{"TAB1",#N/A,TRUE,"GENERAL";"TAB2",#N/A,TRUE,"GENERAL";"TAB3",#N/A,TRUE,"GENERAL";"TAB4",#N/A,TRUE,"GENERAL";"TAB5",#N/A,TRUE,"GENERAL"}</definedName>
    <definedName name="wrn.GENERAL." hidden="1">{"TAB1",#N/A,TRUE,"GENERAL";"TAB2",#N/A,TRUE,"GENERAL";"TAB3",#N/A,TRUE,"GENERAL";"TAB4",#N/A,TRUE,"GENERAL";"TAB5",#N/A,TRUE,"GENERAL"}</definedName>
    <definedName name="wrn.GERENCIA." localSheetId="0" hidden="1">{#N/A,#N/A,TRUE,"INGENIERIA";#N/A,#N/A,TRUE,"COMPRAS";#N/A,#N/A,TRUE,"DIRECCION";#N/A,#N/A,TRUE,"RESUMEN"}</definedName>
    <definedName name="wrn.GERENCIA." hidden="1">{#N/A,#N/A,TRUE,"INGENIERIA";#N/A,#N/A,TRUE,"COMPRAS";#N/A,#N/A,TRUE,"DIRECCION";#N/A,#N/A,TRUE,"RESUMEN"}</definedName>
    <definedName name="ws">#REF!</definedName>
    <definedName name="WSERWEER">#REF!</definedName>
    <definedName name="ww">#REF!</definedName>
    <definedName name="www">#REF!</definedName>
    <definedName name="X" localSheetId="5">#REF!</definedName>
    <definedName name="X" localSheetId="4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 localSheetId="12">#REF!</definedName>
    <definedName name="X" localSheetId="10">#REF!</definedName>
    <definedName name="X" localSheetId="11">#REF!</definedName>
    <definedName name="X" localSheetId="13">#REF!</definedName>
    <definedName name="X" localSheetId="14">#REF!</definedName>
    <definedName name="X" localSheetId="15">#REF!</definedName>
    <definedName name="X" localSheetId="16">#REF!</definedName>
    <definedName name="X">#REF!</definedName>
    <definedName name="xancho">#REF!</definedName>
    <definedName name="xb">#REF!</definedName>
    <definedName name="XCFDV">#REF!</definedName>
    <definedName name="xfvxv">#REF!</definedName>
    <definedName name="XFWF" localSheetId="5">[0]!ERR</definedName>
    <definedName name="XFWF" localSheetId="4">[0]!ERR</definedName>
    <definedName name="XFWF" localSheetId="6">[0]!ERR</definedName>
    <definedName name="XFWF" localSheetId="7">[0]!ERR</definedName>
    <definedName name="XFWF" localSheetId="8">[0]!ERR</definedName>
    <definedName name="XFWF" localSheetId="9">[0]!ERR</definedName>
    <definedName name="XFWF" localSheetId="12">[0]!ERR</definedName>
    <definedName name="XFWF" localSheetId="10">[0]!ERR</definedName>
    <definedName name="XFWF" localSheetId="11">[0]!ERR</definedName>
    <definedName name="XFWF" localSheetId="13">[0]!ERR</definedName>
    <definedName name="XFWF" localSheetId="14">[0]!ERR</definedName>
    <definedName name="XFWF" localSheetId="15">[0]!ERR</definedName>
    <definedName name="XFWF" localSheetId="16">[0]!ERR</definedName>
    <definedName name="XFWF" localSheetId="0">[0]!ERR</definedName>
    <definedName name="XFWF">[0]!ERR</definedName>
    <definedName name="xlargo" localSheetId="0">#REF!</definedName>
    <definedName name="xlargo">#REF!</definedName>
    <definedName name="XMesCalidades" localSheetId="0">#REF!</definedName>
    <definedName name="XMesCalidades">#REF!</definedName>
    <definedName name="XMesNoFacturables" localSheetId="0">#REF!</definedName>
    <definedName name="XMesNoFacturables">#REF!</definedName>
    <definedName name="XMesPersonalPromedio">#REF!</definedName>
    <definedName name="XMesProfesionales">#REF!</definedName>
    <definedName name="XMesTecnicos">#REF!</definedName>
    <definedName name="xo">#REF!</definedName>
    <definedName name="XS">#REF!</definedName>
    <definedName name="XX">#REF!</definedName>
    <definedName name="xxx">#REF!</definedName>
    <definedName name="xxxx">#REF!</definedName>
    <definedName name="XXXXX" localSheetId="0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XXXXX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XXXXXX" localSheetId="0" hidden="1">{#N/A,#N/A,TRUE,"INGENIERIA";#N/A,#N/A,TRUE,"COMPRAS";#N/A,#N/A,TRUE,"DIRECCION";#N/A,#N/A,TRUE,"RESUMEN"}</definedName>
    <definedName name="XXXXXX" hidden="1">{#N/A,#N/A,TRUE,"INGENIERIA";#N/A,#N/A,TRUE,"COMPRAS";#N/A,#N/A,TRUE,"DIRECCION";#N/A,#N/A,TRUE,"RESUMEN"}</definedName>
    <definedName name="XXXXXXXXXX">#REF!</definedName>
    <definedName name="XXXXXXXXXXXX">#REF!</definedName>
    <definedName name="y" localSheetId="5">#REF!</definedName>
    <definedName name="y" localSheetId="4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 localSheetId="12">#REF!</definedName>
    <definedName name="y" localSheetId="10">#REF!</definedName>
    <definedName name="y" localSheetId="11">#REF!</definedName>
    <definedName name="y" localSheetId="13">#REF!</definedName>
    <definedName name="y" localSheetId="14">#REF!</definedName>
    <definedName name="y" localSheetId="15">#REF!</definedName>
    <definedName name="y" localSheetId="16">#REF!</definedName>
    <definedName name="y">#REF!</definedName>
    <definedName name="YA">#REF!</definedName>
    <definedName name="yee200x160">#REF!</definedName>
    <definedName name="Yeso">#REF!</definedName>
    <definedName name="YHT">#REF!</definedName>
    <definedName name="yj">#N/A</definedName>
    <definedName name="yn">#REF!</definedName>
    <definedName name="york">#REF!</definedName>
    <definedName name="yu">#REF!</definedName>
    <definedName name="yui">#REF!</definedName>
    <definedName name="yy">#REF!</definedName>
    <definedName name="yyyy">#REF!</definedName>
    <definedName name="z">#REF!</definedName>
    <definedName name="Z_B4E38C4E_3097_414F_A765_ACE767814255_.wvu.FilterData" localSheetId="3" hidden="1">'CUADRO PPAL'!$B$7:$F$7</definedName>
    <definedName name="Z_B4E38C4E_3097_414F_A765_ACE767814255_.wvu.PrintArea" localSheetId="3" hidden="1">'CUADRO PPAL'!$B$2:$G$61</definedName>
    <definedName name="ZAPATA1." localSheetId="0">#REF!</definedName>
    <definedName name="ZAPATA1.">#REF!</definedName>
    <definedName name="ZAPATA1616" localSheetId="0">#REF!</definedName>
    <definedName name="ZAPATA1616">#REF!</definedName>
    <definedName name="ZAPATA22" localSheetId="0">#REF!</definedName>
    <definedName name="ZAPATA22">#REF!</definedName>
    <definedName name="ZAPATA88">#REF!</definedName>
    <definedName name="ZAPATAS">#REF!</definedName>
    <definedName name="zc">#REF!</definedName>
    <definedName name="zd">#REF!</definedName>
    <definedName name="zdr">#REF!</definedName>
    <definedName name="Zocalo_en_acero_inoxidable_e_0_10_ML">#REF!</definedName>
    <definedName name="Zorra_Metalica__Ruedas_de_Caucho">#REF!</definedName>
    <definedName name="zx">#REF!</definedName>
    <definedName name="zxc">#REF!</definedName>
    <definedName name="zz">#REF!</definedName>
    <definedName name="ZZZZZZZZZZZ">#REF!</definedName>
  </definedNames>
  <calcPr calcId="162913"/>
  <customWorkbookViews>
    <customWorkbookView name="todas las hojas" guid="{B4E38C4E-3097-414F-A765-ACE767814255}" maximized="1" windowWidth="1276" windowHeight="525" tabRatio="927" activeSheetId="253"/>
  </customWorkbookViews>
</workbook>
</file>

<file path=xl/calcChain.xml><?xml version="1.0" encoding="utf-8"?>
<calcChain xmlns="http://schemas.openxmlformats.org/spreadsheetml/2006/main">
  <c r="F686" i="278" l="1"/>
  <c r="H686" i="278" s="1"/>
  <c r="F685" i="278"/>
  <c r="H685" i="278" s="1"/>
  <c r="H693" i="278" s="1"/>
  <c r="H675" i="278"/>
  <c r="H674" i="278"/>
  <c r="H662" i="278"/>
  <c r="H661" i="278"/>
  <c r="H669" i="278" s="1"/>
  <c r="E657" i="278"/>
  <c r="D657" i="278"/>
  <c r="C657" i="278"/>
  <c r="B657" i="278"/>
  <c r="F637" i="278"/>
  <c r="H637" i="278" s="1"/>
  <c r="F636" i="278"/>
  <c r="H636" i="278" s="1"/>
  <c r="F635" i="278"/>
  <c r="H635" i="278" s="1"/>
  <c r="H625" i="278"/>
  <c r="H624" i="278"/>
  <c r="H611" i="278"/>
  <c r="H619" i="278" s="1"/>
  <c r="E607" i="278"/>
  <c r="D607" i="278"/>
  <c r="C607" i="278"/>
  <c r="B607" i="278"/>
  <c r="H575" i="278"/>
  <c r="H574" i="278"/>
  <c r="H561" i="278"/>
  <c r="H569" i="278" s="1"/>
  <c r="E557" i="278"/>
  <c r="D557" i="278"/>
  <c r="C557" i="278"/>
  <c r="B557" i="278"/>
  <c r="H511" i="278"/>
  <c r="H519" i="278" s="1"/>
  <c r="E507" i="278"/>
  <c r="D507" i="278"/>
  <c r="C507" i="278"/>
  <c r="B507" i="278"/>
  <c r="H462" i="278"/>
  <c r="H461" i="278"/>
  <c r="E457" i="278"/>
  <c r="D457" i="278"/>
  <c r="C457" i="278"/>
  <c r="B457" i="278"/>
  <c r="H443" i="278"/>
  <c r="H413" i="278"/>
  <c r="H412" i="278"/>
  <c r="H411" i="278"/>
  <c r="E407" i="278"/>
  <c r="D407" i="278"/>
  <c r="C407" i="278"/>
  <c r="B407" i="278"/>
  <c r="H393" i="278"/>
  <c r="H361" i="278"/>
  <c r="E357" i="278"/>
  <c r="D357" i="278"/>
  <c r="C357" i="278"/>
  <c r="B357" i="278"/>
  <c r="H317" i="278"/>
  <c r="H316" i="278"/>
  <c r="H315" i="278"/>
  <c r="H314" i="278"/>
  <c r="H313" i="278"/>
  <c r="H312" i="278"/>
  <c r="E312" i="278"/>
  <c r="H311" i="278"/>
  <c r="E307" i="278"/>
  <c r="C307" i="278"/>
  <c r="B307" i="278"/>
  <c r="H267" i="278"/>
  <c r="H266" i="278"/>
  <c r="H265" i="278"/>
  <c r="H264" i="278"/>
  <c r="H263" i="278"/>
  <c r="H262" i="278"/>
  <c r="H261" i="278"/>
  <c r="E257" i="278"/>
  <c r="D257" i="278"/>
  <c r="C257" i="278"/>
  <c r="B257" i="278"/>
  <c r="H212" i="278"/>
  <c r="H211" i="278"/>
  <c r="E207" i="278"/>
  <c r="D207" i="278"/>
  <c r="C207" i="278"/>
  <c r="B207" i="278"/>
  <c r="H185" i="278"/>
  <c r="H161" i="278"/>
  <c r="H168" i="278" s="1"/>
  <c r="E157" i="278"/>
  <c r="D157" i="278"/>
  <c r="C157" i="278"/>
  <c r="B157" i="278"/>
  <c r="H118" i="278"/>
  <c r="H111" i="278"/>
  <c r="E107" i="278"/>
  <c r="D107" i="278"/>
  <c r="C107" i="278"/>
  <c r="B107" i="278"/>
  <c r="H92" i="278"/>
  <c r="H68" i="278"/>
  <c r="H69" i="278" s="1"/>
  <c r="E57" i="278"/>
  <c r="D57" i="278"/>
  <c r="C57" i="278"/>
  <c r="B57" i="278"/>
  <c r="H18" i="278"/>
  <c r="H17" i="278"/>
  <c r="H16" i="278"/>
  <c r="H15" i="278"/>
  <c r="H14" i="278"/>
  <c r="H13" i="278"/>
  <c r="H12" i="278"/>
  <c r="E8" i="278"/>
  <c r="D8" i="278"/>
  <c r="C8" i="278"/>
  <c r="B8" i="278"/>
  <c r="H593" i="278" l="1"/>
  <c r="H218" i="278"/>
  <c r="H219" i="278" s="1"/>
  <c r="H318" i="278"/>
  <c r="H195" i="278"/>
  <c r="H173" i="278" s="1"/>
  <c r="H177" i="278" s="1"/>
  <c r="H242" i="278"/>
  <c r="H223" i="278" s="1"/>
  <c r="H231" i="278" s="1"/>
  <c r="H323" i="278"/>
  <c r="H331" i="278" s="1"/>
  <c r="H543" i="278"/>
  <c r="H523" i="278" s="1"/>
  <c r="H531" i="278" s="1"/>
  <c r="H545" i="278" s="1"/>
  <c r="H643" i="278"/>
  <c r="H119" i="278"/>
  <c r="H268" i="278"/>
  <c r="H269" i="278" s="1"/>
  <c r="H368" i="278"/>
  <c r="H369" i="278" s="1"/>
  <c r="H81" i="278"/>
  <c r="H94" i="278" s="1"/>
  <c r="H395" i="278"/>
  <c r="H423" i="278"/>
  <c r="H431" i="278" s="1"/>
  <c r="H473" i="278"/>
  <c r="H481" i="278" s="1"/>
  <c r="H673" i="278"/>
  <c r="H681" i="278" s="1"/>
  <c r="H695" i="278" s="1"/>
  <c r="H44" i="278"/>
  <c r="H142" i="278"/>
  <c r="H293" i="278"/>
  <c r="H573" i="278"/>
  <c r="H581" i="278" s="1"/>
  <c r="H595" i="278" s="1"/>
  <c r="H623" i="278"/>
  <c r="H631" i="278" s="1"/>
  <c r="H19" i="278"/>
  <c r="H20" i="278" s="1"/>
  <c r="H169" i="278"/>
  <c r="H319" i="278"/>
  <c r="H418" i="278"/>
  <c r="H419" i="278" s="1"/>
  <c r="H468" i="278"/>
  <c r="H469" i="278" s="1"/>
  <c r="I495" i="278" l="1"/>
  <c r="H244" i="278"/>
  <c r="H645" i="278"/>
  <c r="H197" i="278"/>
  <c r="H445" i="278"/>
  <c r="H495" i="278"/>
  <c r="H345" i="278"/>
  <c r="H32" i="278"/>
  <c r="H46" i="278" s="1"/>
  <c r="H273" i="278"/>
  <c r="H281" i="278" s="1"/>
  <c r="H295" i="278" s="1"/>
  <c r="H123" i="278"/>
  <c r="H131" i="278" s="1"/>
  <c r="H144" i="278" s="1"/>
  <c r="I295" i="278" l="1"/>
  <c r="G25" i="15" l="1"/>
  <c r="G24" i="15"/>
  <c r="G22" i="15"/>
  <c r="G19" i="15"/>
  <c r="G18" i="15"/>
  <c r="G17" i="15"/>
  <c r="G16" i="15"/>
  <c r="G15" i="15"/>
  <c r="G13" i="15"/>
  <c r="G12" i="15"/>
  <c r="G11" i="15"/>
  <c r="G10" i="15"/>
  <c r="G14" i="15" l="1"/>
  <c r="G26" i="15"/>
  <c r="G20" i="15"/>
  <c r="G41" i="15" l="1"/>
  <c r="O13" i="277" l="1"/>
  <c r="N44" i="277" s="1"/>
  <c r="N46" i="277" s="1"/>
  <c r="D12" i="277"/>
  <c r="B12" i="277"/>
  <c r="O13" i="276"/>
  <c r="N44" i="276" s="1"/>
  <c r="N46" i="276" s="1"/>
  <c r="D12" i="276"/>
  <c r="B12" i="276"/>
  <c r="M13" i="275"/>
  <c r="O13" i="275" s="1"/>
  <c r="N44" i="275" s="1"/>
  <c r="N46" i="275" s="1"/>
  <c r="D12" i="275"/>
  <c r="B12" i="275"/>
  <c r="O13" i="274"/>
  <c r="N44" i="274" s="1"/>
  <c r="N46" i="274" s="1"/>
  <c r="D12" i="274"/>
  <c r="B12" i="274"/>
  <c r="O15" i="273"/>
  <c r="O14" i="273"/>
  <c r="O13" i="273"/>
  <c r="N44" i="273" s="1"/>
  <c r="N46" i="273" s="1"/>
  <c r="D12" i="273"/>
  <c r="B12" i="273"/>
  <c r="H28" i="15" l="1"/>
  <c r="K179" i="261" l="1"/>
  <c r="O13" i="270"/>
  <c r="N44" i="270" s="1"/>
  <c r="N46" i="270" s="1"/>
  <c r="D12" i="270"/>
  <c r="B12" i="270"/>
  <c r="O13" i="269"/>
  <c r="M13" i="269"/>
  <c r="D12" i="269"/>
  <c r="B12" i="269"/>
  <c r="M13" i="268"/>
  <c r="O13" i="268" s="1"/>
  <c r="N44" i="268" s="1"/>
  <c r="N46" i="268" s="1"/>
  <c r="D12" i="268"/>
  <c r="B12" i="268"/>
  <c r="M13" i="267"/>
  <c r="O13" i="267" s="1"/>
  <c r="N44" i="267" s="1"/>
  <c r="N46" i="267" s="1"/>
  <c r="D12" i="267"/>
  <c r="B12" i="267"/>
  <c r="O13" i="266"/>
  <c r="M13" i="266"/>
  <c r="D12" i="266"/>
  <c r="B12" i="266"/>
  <c r="O13" i="265"/>
  <c r="M13" i="265"/>
  <c r="D12" i="265"/>
  <c r="B12" i="265"/>
  <c r="D12" i="264"/>
  <c r="D12" i="263"/>
  <c r="B12" i="263"/>
  <c r="B12" i="264"/>
  <c r="M13" i="264"/>
  <c r="O13" i="264" s="1"/>
  <c r="N44" i="264" s="1"/>
  <c r="N46" i="264" s="1"/>
  <c r="M13" i="263"/>
  <c r="O13" i="263"/>
  <c r="N44" i="263" s="1"/>
  <c r="N46" i="263" s="1"/>
  <c r="N44" i="265" l="1"/>
  <c r="N46" i="265" s="1"/>
  <c r="N44" i="266"/>
  <c r="N46" i="266" s="1"/>
  <c r="N44" i="269"/>
  <c r="N46" i="269" s="1"/>
  <c r="H538" i="259"/>
  <c r="H537" i="259"/>
  <c r="H599" i="259"/>
  <c r="H598" i="259"/>
  <c r="E585" i="259"/>
  <c r="E445" i="259"/>
  <c r="E443" i="259"/>
  <c r="E350" i="259"/>
  <c r="E349" i="259"/>
  <c r="E348" i="259"/>
  <c r="H306" i="259"/>
  <c r="H209" i="259"/>
  <c r="H208" i="259"/>
  <c r="H207" i="259"/>
  <c r="H206" i="259"/>
  <c r="H205" i="259"/>
  <c r="H204" i="259"/>
  <c r="H203" i="259"/>
  <c r="H155" i="259"/>
  <c r="H156" i="259"/>
  <c r="H305" i="261"/>
  <c r="H304" i="261"/>
  <c r="H303" i="261"/>
  <c r="H302" i="261"/>
  <c r="H301" i="261"/>
  <c r="H300" i="261"/>
  <c r="H299" i="261"/>
  <c r="H257" i="261"/>
  <c r="H256" i="261"/>
  <c r="H255" i="261"/>
  <c r="H254" i="261"/>
  <c r="H253" i="261"/>
  <c r="H252" i="261"/>
  <c r="H251" i="261"/>
  <c r="H205" i="261"/>
  <c r="H204" i="261"/>
  <c r="H203" i="261"/>
  <c r="H120" i="261"/>
  <c r="H234" i="259" l="1"/>
  <c r="H215" i="259" s="1"/>
  <c r="H223" i="259" s="1"/>
  <c r="H569" i="259"/>
  <c r="H617" i="259"/>
  <c r="H331" i="261"/>
  <c r="H311" i="261" s="1"/>
  <c r="H319" i="261" s="1"/>
  <c r="H522" i="259"/>
  <c r="H475" i="259"/>
  <c r="H427" i="259"/>
  <c r="H330" i="259"/>
  <c r="H311" i="259" s="1"/>
  <c r="H282" i="259"/>
  <c r="H263" i="259" s="1"/>
  <c r="H210" i="259"/>
  <c r="H211" i="259" s="1"/>
  <c r="H186" i="259"/>
  <c r="H167" i="259" s="1"/>
  <c r="H138" i="259"/>
  <c r="H119" i="259" s="1"/>
  <c r="H127" i="259" s="1"/>
  <c r="H92" i="259"/>
  <c r="H44" i="259"/>
  <c r="H306" i="261"/>
  <c r="H307" i="261" s="1"/>
  <c r="H258" i="261"/>
  <c r="H259" i="261" s="1"/>
  <c r="H283" i="261"/>
  <c r="H263" i="261" s="1"/>
  <c r="H271" i="261" s="1"/>
  <c r="H65" i="261"/>
  <c r="H64" i="261"/>
  <c r="H63" i="261"/>
  <c r="H62" i="261"/>
  <c r="H61" i="261"/>
  <c r="H60" i="261"/>
  <c r="H59" i="261"/>
  <c r="H113" i="261"/>
  <c r="H112" i="261"/>
  <c r="H111" i="261"/>
  <c r="H110" i="261"/>
  <c r="H109" i="261"/>
  <c r="H108" i="261"/>
  <c r="H107" i="261"/>
  <c r="H161" i="261"/>
  <c r="H160" i="261"/>
  <c r="H159" i="261"/>
  <c r="H158" i="261"/>
  <c r="H157" i="261"/>
  <c r="H156" i="261"/>
  <c r="H155" i="261"/>
  <c r="H209" i="261"/>
  <c r="H208" i="261"/>
  <c r="H207" i="261"/>
  <c r="H206" i="261"/>
  <c r="H18" i="261"/>
  <c r="H17" i="261"/>
  <c r="H16" i="261"/>
  <c r="H15" i="261"/>
  <c r="H14" i="261"/>
  <c r="H13" i="261"/>
  <c r="H12" i="261"/>
  <c r="E581" i="259"/>
  <c r="D581" i="259"/>
  <c r="C581" i="259"/>
  <c r="B581" i="259"/>
  <c r="E533" i="259"/>
  <c r="D533" i="259"/>
  <c r="C533" i="259"/>
  <c r="B533" i="259"/>
  <c r="E486" i="259"/>
  <c r="D486" i="259"/>
  <c r="C486" i="259"/>
  <c r="B486" i="259"/>
  <c r="C439" i="259"/>
  <c r="D439" i="259"/>
  <c r="E439" i="259"/>
  <c r="E391" i="259"/>
  <c r="D391" i="259"/>
  <c r="C391" i="259"/>
  <c r="B391" i="259"/>
  <c r="E343" i="259"/>
  <c r="D343" i="259"/>
  <c r="C343" i="259"/>
  <c r="B343" i="259"/>
  <c r="E295" i="259"/>
  <c r="D295" i="259"/>
  <c r="C295" i="259"/>
  <c r="B295" i="259"/>
  <c r="H401" i="259"/>
  <c r="H400" i="259"/>
  <c r="H399" i="259"/>
  <c r="H398" i="259"/>
  <c r="H397" i="259"/>
  <c r="H396" i="259"/>
  <c r="H395" i="259"/>
  <c r="H353" i="259"/>
  <c r="H352" i="259"/>
  <c r="H351" i="259"/>
  <c r="H347" i="259"/>
  <c r="H305" i="259"/>
  <c r="H304" i="259"/>
  <c r="H303" i="259"/>
  <c r="H302" i="259"/>
  <c r="H301" i="259"/>
  <c r="H300" i="259"/>
  <c r="H299" i="259"/>
  <c r="E247" i="259"/>
  <c r="D247" i="259"/>
  <c r="C247" i="259"/>
  <c r="B247" i="259"/>
  <c r="H257" i="259"/>
  <c r="H256" i="259"/>
  <c r="H255" i="259"/>
  <c r="H254" i="259"/>
  <c r="H253" i="259"/>
  <c r="H252" i="259"/>
  <c r="H251" i="259"/>
  <c r="E199" i="259"/>
  <c r="D199" i="259"/>
  <c r="C199" i="259"/>
  <c r="B199" i="259"/>
  <c r="E151" i="259"/>
  <c r="D151" i="259"/>
  <c r="C151" i="259"/>
  <c r="B151" i="259"/>
  <c r="E103" i="259"/>
  <c r="D103" i="259"/>
  <c r="C103" i="259"/>
  <c r="B103" i="259"/>
  <c r="H161" i="259"/>
  <c r="H160" i="259"/>
  <c r="H159" i="259"/>
  <c r="H158" i="259"/>
  <c r="H157" i="259"/>
  <c r="H113" i="259"/>
  <c r="H112" i="259"/>
  <c r="H111" i="259"/>
  <c r="H110" i="259"/>
  <c r="H109" i="259"/>
  <c r="H108" i="259"/>
  <c r="H107" i="259"/>
  <c r="E56" i="259"/>
  <c r="D56" i="259"/>
  <c r="C56" i="259"/>
  <c r="B56" i="259"/>
  <c r="E8" i="259"/>
  <c r="D8" i="259"/>
  <c r="C8" i="259"/>
  <c r="H19" i="261" l="1"/>
  <c r="H20" i="261" s="1"/>
  <c r="H162" i="261"/>
  <c r="H163" i="261" s="1"/>
  <c r="H354" i="259"/>
  <c r="H402" i="259"/>
  <c r="H403" i="259" s="1"/>
  <c r="H236" i="259"/>
  <c r="F34" i="15" s="1"/>
  <c r="G34" i="15" s="1"/>
  <c r="H258" i="259"/>
  <c r="H259" i="259" s="1"/>
  <c r="H379" i="259"/>
  <c r="H359" i="259" s="1"/>
  <c r="H367" i="259" s="1"/>
  <c r="H91" i="261"/>
  <c r="H66" i="261"/>
  <c r="H67" i="261" s="1"/>
  <c r="H139" i="261"/>
  <c r="H114" i="261"/>
  <c r="H115" i="261" s="1"/>
  <c r="H187" i="261"/>
  <c r="H235" i="261"/>
  <c r="H215" i="261" s="1"/>
  <c r="H210" i="261"/>
  <c r="H211" i="261" s="1"/>
  <c r="H44" i="261"/>
  <c r="H24" i="261" s="1"/>
  <c r="H32" i="261" s="1"/>
  <c r="H175" i="259"/>
  <c r="H271" i="259"/>
  <c r="H407" i="259"/>
  <c r="H415" i="259" s="1"/>
  <c r="H162" i="259"/>
  <c r="H163" i="259" s="1"/>
  <c r="H114" i="259"/>
  <c r="H115" i="259" s="1"/>
  <c r="H140" i="259" s="1"/>
  <c r="F32" i="15" s="1"/>
  <c r="G32" i="15" s="1"/>
  <c r="H307" i="259"/>
  <c r="H319" i="259"/>
  <c r="H284" i="259" l="1"/>
  <c r="F35" i="15" s="1"/>
  <c r="H332" i="259"/>
  <c r="F38" i="15" s="1"/>
  <c r="G38" i="15" s="1"/>
  <c r="H429" i="259"/>
  <c r="F40" i="15" s="1"/>
  <c r="H188" i="259"/>
  <c r="F33" i="15" s="1"/>
  <c r="G33" i="15" s="1"/>
  <c r="H71" i="261"/>
  <c r="H79" i="261" s="1"/>
  <c r="H93" i="261" s="1"/>
  <c r="H119" i="261"/>
  <c r="H127" i="261" s="1"/>
  <c r="H141" i="261" s="1"/>
  <c r="H167" i="261"/>
  <c r="H175" i="261" s="1"/>
  <c r="H189" i="261" s="1"/>
  <c r="H349" i="259" s="1"/>
  <c r="H223" i="261"/>
  <c r="H237" i="261" s="1"/>
  <c r="H348" i="259" s="1"/>
  <c r="H46" i="261"/>
  <c r="H285" i="261"/>
  <c r="H333" i="261"/>
  <c r="I12" i="15"/>
  <c r="I14" i="15"/>
  <c r="G40" i="15" l="1"/>
  <c r="G35" i="15"/>
  <c r="I18" i="15"/>
  <c r="H350" i="259"/>
  <c r="H355" i="259"/>
  <c r="H381" i="259" s="1"/>
  <c r="F39" i="15" s="1"/>
  <c r="I20" i="15" l="1"/>
  <c r="I15" i="15"/>
  <c r="G39" i="15"/>
  <c r="H72" i="259"/>
  <c r="H80" i="259" s="1"/>
  <c r="H67" i="259"/>
  <c r="H68" i="259" s="1"/>
  <c r="G42" i="15" l="1"/>
  <c r="I19" i="15"/>
  <c r="H94" i="259"/>
  <c r="F31" i="15" l="1"/>
  <c r="G31" i="15" s="1"/>
  <c r="H589" i="259"/>
  <c r="H587" i="259" l="1"/>
  <c r="H588" i="259"/>
  <c r="H586" i="259"/>
  <c r="H585" i="259"/>
  <c r="H590" i="259"/>
  <c r="H591" i="259"/>
  <c r="H545" i="259"/>
  <c r="H597" i="259" l="1"/>
  <c r="H605" i="259" s="1"/>
  <c r="H593" i="259"/>
  <c r="H549" i="259"/>
  <c r="H557" i="259" s="1"/>
  <c r="H571" i="259" s="1"/>
  <c r="F49" i="15" s="1"/>
  <c r="G49" i="15" l="1"/>
  <c r="H619" i="259"/>
  <c r="H502" i="259" l="1"/>
  <c r="H510" i="259" s="1"/>
  <c r="H491" i="259" l="1"/>
  <c r="H490" i="259"/>
  <c r="H498" i="259" l="1"/>
  <c r="H524" i="259" s="1"/>
  <c r="F48" i="15" s="1"/>
  <c r="G48" i="15" s="1"/>
  <c r="G52" i="15" l="1"/>
  <c r="H445" i="259"/>
  <c r="H446" i="259"/>
  <c r="H447" i="259"/>
  <c r="H448" i="259"/>
  <c r="H449" i="259"/>
  <c r="H444" i="259"/>
  <c r="H450" i="259" s="1"/>
  <c r="H443" i="259"/>
  <c r="H451" i="259" l="1"/>
  <c r="H455" i="259"/>
  <c r="H463" i="259" s="1"/>
  <c r="H477" i="259" l="1"/>
  <c r="G45" i="15" l="1"/>
  <c r="F44" i="15"/>
  <c r="G44" i="15" s="1"/>
  <c r="I13" i="15"/>
  <c r="H13" i="259"/>
  <c r="H14" i="259"/>
  <c r="H15" i="259"/>
  <c r="H16" i="259"/>
  <c r="H17" i="259"/>
  <c r="H18" i="259"/>
  <c r="H12" i="259"/>
  <c r="B439" i="259"/>
  <c r="G46" i="15" l="1"/>
  <c r="I24" i="15"/>
  <c r="H19" i="259"/>
  <c r="H20" i="259" s="1"/>
  <c r="H24" i="259"/>
  <c r="H32" i="259" s="1"/>
  <c r="B8" i="259"/>
  <c r="H46" i="259" l="1"/>
  <c r="F30" i="15" s="1"/>
  <c r="G30" i="15" s="1"/>
  <c r="I11" i="15"/>
  <c r="G36" i="15" l="1"/>
  <c r="I10" i="15"/>
  <c r="K35" i="163"/>
  <c r="K28" i="163"/>
  <c r="K27" i="163"/>
  <c r="K23" i="163"/>
  <c r="K22" i="163"/>
  <c r="K21" i="163"/>
  <c r="K20" i="163"/>
  <c r="K19" i="163"/>
  <c r="K18" i="163"/>
  <c r="K17" i="163"/>
  <c r="K16" i="163"/>
  <c r="K15" i="163"/>
  <c r="K14" i="163"/>
  <c r="K13" i="163"/>
  <c r="J9" i="163"/>
  <c r="K35" i="162"/>
  <c r="K28" i="162"/>
  <c r="K27" i="162"/>
  <c r="K31" i="162" s="1"/>
  <c r="K23" i="162"/>
  <c r="K22" i="162"/>
  <c r="K21" i="162"/>
  <c r="K20" i="162"/>
  <c r="K19" i="162"/>
  <c r="K18" i="162"/>
  <c r="K17" i="162"/>
  <c r="K16" i="162"/>
  <c r="K15" i="162"/>
  <c r="K14" i="162"/>
  <c r="K13" i="162"/>
  <c r="J9" i="162"/>
  <c r="K35" i="161"/>
  <c r="K34" i="161"/>
  <c r="K28" i="161"/>
  <c r="K27" i="161"/>
  <c r="K31" i="161" s="1"/>
  <c r="K23" i="161"/>
  <c r="K22" i="161"/>
  <c r="K21" i="161"/>
  <c r="K20" i="161"/>
  <c r="K19" i="161"/>
  <c r="K18" i="161"/>
  <c r="K17" i="161"/>
  <c r="K16" i="161"/>
  <c r="K15" i="161"/>
  <c r="K14" i="161"/>
  <c r="K13" i="161"/>
  <c r="J9" i="161"/>
  <c r="K35" i="158"/>
  <c r="K28" i="158"/>
  <c r="K27" i="158"/>
  <c r="K23" i="158"/>
  <c r="K22" i="158"/>
  <c r="K21" i="158"/>
  <c r="K20" i="158"/>
  <c r="K19" i="158"/>
  <c r="K18" i="158"/>
  <c r="K17" i="158"/>
  <c r="K16" i="158"/>
  <c r="K15" i="158"/>
  <c r="K14" i="158"/>
  <c r="H13" i="158"/>
  <c r="K13" i="158" s="1"/>
  <c r="K24" i="158" s="1"/>
  <c r="J9" i="158"/>
  <c r="K35" i="157"/>
  <c r="K28" i="157"/>
  <c r="K27" i="157"/>
  <c r="K31" i="157" s="1"/>
  <c r="K23" i="157"/>
  <c r="K22" i="157"/>
  <c r="K21" i="157"/>
  <c r="K20" i="157"/>
  <c r="K19" i="157"/>
  <c r="K18" i="157"/>
  <c r="K17" i="157"/>
  <c r="K16" i="157"/>
  <c r="K15" i="157"/>
  <c r="K14" i="157"/>
  <c r="H13" i="157"/>
  <c r="K13" i="157" s="1"/>
  <c r="J9" i="157"/>
  <c r="K35" i="156"/>
  <c r="K28" i="156"/>
  <c r="K27" i="156"/>
  <c r="K23" i="156"/>
  <c r="K22" i="156"/>
  <c r="K21" i="156"/>
  <c r="K20" i="156"/>
  <c r="K19" i="156"/>
  <c r="K18" i="156"/>
  <c r="K17" i="156"/>
  <c r="K16" i="156"/>
  <c r="K15" i="156"/>
  <c r="K14" i="156"/>
  <c r="H13" i="156"/>
  <c r="K13" i="156" s="1"/>
  <c r="K24" i="156" s="1"/>
  <c r="J9" i="156"/>
  <c r="K35" i="101"/>
  <c r="K27" i="101"/>
  <c r="K31" i="101" s="1"/>
  <c r="K23" i="101"/>
  <c r="K22" i="101"/>
  <c r="K21" i="101"/>
  <c r="K20" i="101"/>
  <c r="K19" i="101"/>
  <c r="K18" i="101"/>
  <c r="K17" i="101"/>
  <c r="K16" i="101"/>
  <c r="K15" i="101"/>
  <c r="H14" i="101"/>
  <c r="G14" i="101"/>
  <c r="H13" i="101"/>
  <c r="K13" i="101" s="1"/>
  <c r="J9" i="101"/>
  <c r="K31" i="156" l="1"/>
  <c r="K24" i="157"/>
  <c r="K31" i="158"/>
  <c r="K31" i="163"/>
  <c r="H34" i="163" s="1"/>
  <c r="K34" i="163" s="1"/>
  <c r="K36" i="163" s="1"/>
  <c r="K38" i="163" s="1"/>
  <c r="K36" i="161"/>
  <c r="F55" i="15"/>
  <c r="F54" i="15" s="1"/>
  <c r="K14" i="101"/>
  <c r="K24" i="163"/>
  <c r="K24" i="161"/>
  <c r="K38" i="161" s="1"/>
  <c r="K24" i="162"/>
  <c r="K24" i="101"/>
  <c r="H34" i="162"/>
  <c r="K34" i="162" s="1"/>
  <c r="K36" i="162" s="1"/>
  <c r="K38" i="162" s="1"/>
  <c r="H34" i="158"/>
  <c r="K34" i="158" s="1"/>
  <c r="K36" i="158" s="1"/>
  <c r="K38" i="158" s="1"/>
  <c r="H34" i="157"/>
  <c r="K34" i="157" s="1"/>
  <c r="K36" i="157" s="1"/>
  <c r="K38" i="157" s="1"/>
  <c r="H34" i="156"/>
  <c r="K34" i="156" s="1"/>
  <c r="K36" i="156" s="1"/>
  <c r="K38" i="156" s="1"/>
  <c r="H34" i="101"/>
  <c r="K34" i="101" s="1"/>
  <c r="K36" i="101" s="1"/>
  <c r="K38" i="101" s="1"/>
  <c r="K35" i="174" l="1"/>
  <c r="K28" i="174"/>
  <c r="K27" i="174"/>
  <c r="K23" i="174"/>
  <c r="K22" i="174"/>
  <c r="K21" i="174"/>
  <c r="K20" i="174"/>
  <c r="K19" i="174"/>
  <c r="K18" i="174"/>
  <c r="K17" i="174"/>
  <c r="K16" i="174"/>
  <c r="K15" i="174"/>
  <c r="K14" i="174"/>
  <c r="H13" i="174"/>
  <c r="K13" i="174" s="1"/>
  <c r="J9" i="174"/>
  <c r="K35" i="173"/>
  <c r="K28" i="173"/>
  <c r="K27" i="173"/>
  <c r="K23" i="173"/>
  <c r="K22" i="173"/>
  <c r="K21" i="173"/>
  <c r="K20" i="173"/>
  <c r="K19" i="173"/>
  <c r="K18" i="173"/>
  <c r="K17" i="173"/>
  <c r="K16" i="173"/>
  <c r="K15" i="173"/>
  <c r="K14" i="173"/>
  <c r="H13" i="173"/>
  <c r="K13" i="173" s="1"/>
  <c r="J9" i="173"/>
  <c r="K35" i="172"/>
  <c r="K28" i="172"/>
  <c r="K27" i="172"/>
  <c r="K23" i="172"/>
  <c r="K22" i="172"/>
  <c r="K21" i="172"/>
  <c r="K20" i="172"/>
  <c r="K19" i="172"/>
  <c r="K18" i="172"/>
  <c r="K17" i="172"/>
  <c r="K16" i="172"/>
  <c r="K15" i="172"/>
  <c r="K14" i="172"/>
  <c r="H13" i="172"/>
  <c r="K13" i="172" s="1"/>
  <c r="J9" i="172"/>
  <c r="K35" i="171"/>
  <c r="K28" i="171"/>
  <c r="K27" i="171"/>
  <c r="K23" i="171"/>
  <c r="K22" i="171"/>
  <c r="K21" i="171"/>
  <c r="K20" i="171"/>
  <c r="K19" i="171"/>
  <c r="K18" i="171"/>
  <c r="K17" i="171"/>
  <c r="K16" i="171"/>
  <c r="K15" i="171"/>
  <c r="K14" i="171"/>
  <c r="H13" i="171"/>
  <c r="K13" i="171" s="1"/>
  <c r="J9" i="171"/>
  <c r="K35" i="170"/>
  <c r="K28" i="170"/>
  <c r="K27" i="170"/>
  <c r="K23" i="170"/>
  <c r="K22" i="170"/>
  <c r="K21" i="170"/>
  <c r="K20" i="170"/>
  <c r="K19" i="170"/>
  <c r="K18" i="170"/>
  <c r="K17" i="170"/>
  <c r="K16" i="170"/>
  <c r="K15" i="170"/>
  <c r="K14" i="170"/>
  <c r="H13" i="170"/>
  <c r="K13" i="170" s="1"/>
  <c r="J9" i="170"/>
  <c r="K35" i="169"/>
  <c r="K28" i="169"/>
  <c r="K27" i="169"/>
  <c r="K23" i="169"/>
  <c r="K22" i="169"/>
  <c r="K21" i="169"/>
  <c r="K20" i="169"/>
  <c r="K19" i="169"/>
  <c r="K18" i="169"/>
  <c r="K17" i="169"/>
  <c r="K16" i="169"/>
  <c r="K15" i="169"/>
  <c r="K14" i="169"/>
  <c r="H13" i="169"/>
  <c r="K13" i="169" s="1"/>
  <c r="J9" i="169"/>
  <c r="K35" i="168"/>
  <c r="K28" i="168"/>
  <c r="K27" i="168"/>
  <c r="K23" i="168"/>
  <c r="K22" i="168"/>
  <c r="K21" i="168"/>
  <c r="K20" i="168"/>
  <c r="K19" i="168"/>
  <c r="K18" i="168"/>
  <c r="K17" i="168"/>
  <c r="K16" i="168"/>
  <c r="K15" i="168"/>
  <c r="K14" i="168"/>
  <c r="H13" i="168"/>
  <c r="K13" i="168" s="1"/>
  <c r="J9" i="168"/>
  <c r="K35" i="167"/>
  <c r="K28" i="167"/>
  <c r="K27" i="167"/>
  <c r="K23" i="167"/>
  <c r="K22" i="167"/>
  <c r="K21" i="167"/>
  <c r="K20" i="167"/>
  <c r="K19" i="167"/>
  <c r="K18" i="167"/>
  <c r="K17" i="167"/>
  <c r="K16" i="167"/>
  <c r="K15" i="167"/>
  <c r="K14" i="167"/>
  <c r="H13" i="167"/>
  <c r="K13" i="167" s="1"/>
  <c r="J9" i="167"/>
  <c r="K35" i="152"/>
  <c r="K34" i="152"/>
  <c r="K28" i="152"/>
  <c r="K27" i="152"/>
  <c r="K23" i="152"/>
  <c r="K22" i="152"/>
  <c r="K21" i="152"/>
  <c r="K20" i="152"/>
  <c r="K19" i="152"/>
  <c r="K18" i="152"/>
  <c r="K17" i="152"/>
  <c r="K16" i="152"/>
  <c r="K15" i="152"/>
  <c r="K14" i="152"/>
  <c r="H13" i="152"/>
  <c r="K13" i="152" s="1"/>
  <c r="J9" i="152"/>
  <c r="K35" i="151"/>
  <c r="K34" i="151"/>
  <c r="K28" i="151"/>
  <c r="K27" i="151"/>
  <c r="K23" i="151"/>
  <c r="K22" i="151"/>
  <c r="K21" i="151"/>
  <c r="K20" i="151"/>
  <c r="K19" i="151"/>
  <c r="K18" i="151"/>
  <c r="K17" i="151"/>
  <c r="K16" i="151"/>
  <c r="K15" i="151"/>
  <c r="K14" i="151"/>
  <c r="H13" i="151"/>
  <c r="K13" i="151" s="1"/>
  <c r="J9" i="151"/>
  <c r="K35" i="150"/>
  <c r="K34" i="150"/>
  <c r="K28" i="150"/>
  <c r="K27" i="150"/>
  <c r="K23" i="150"/>
  <c r="K22" i="150"/>
  <c r="K21" i="150"/>
  <c r="K20" i="150"/>
  <c r="K19" i="150"/>
  <c r="K18" i="150"/>
  <c r="K17" i="150"/>
  <c r="K16" i="150"/>
  <c r="K15" i="150"/>
  <c r="K14" i="150"/>
  <c r="H13" i="150"/>
  <c r="K13" i="150" s="1"/>
  <c r="J9" i="150"/>
  <c r="K31" i="151" l="1"/>
  <c r="K36" i="151"/>
  <c r="K31" i="152"/>
  <c r="K31" i="168"/>
  <c r="K24" i="169"/>
  <c r="K31" i="170"/>
  <c r="K24" i="171"/>
  <c r="K31" i="172"/>
  <c r="K24" i="173"/>
  <c r="K31" i="174"/>
  <c r="K31" i="167"/>
  <c r="K31" i="169"/>
  <c r="H34" i="169" s="1"/>
  <c r="K34" i="169" s="1"/>
  <c r="K36" i="169" s="1"/>
  <c r="K38" i="169" s="1"/>
  <c r="K31" i="171"/>
  <c r="K31" i="173"/>
  <c r="K24" i="170"/>
  <c r="K24" i="172"/>
  <c r="K24" i="174"/>
  <c r="K24" i="150"/>
  <c r="K24" i="168"/>
  <c r="K31" i="150"/>
  <c r="K24" i="151"/>
  <c r="K24" i="152"/>
  <c r="K36" i="150"/>
  <c r="K36" i="152"/>
  <c r="K24" i="167"/>
  <c r="H34" i="172"/>
  <c r="K34" i="172" s="1"/>
  <c r="K36" i="172" s="1"/>
  <c r="K38" i="172" s="1"/>
  <c r="H34" i="167"/>
  <c r="K34" i="167" s="1"/>
  <c r="K36" i="167" s="1"/>
  <c r="K38" i="167" s="1"/>
  <c r="K38" i="151" l="1"/>
  <c r="H34" i="168"/>
  <c r="K34" i="168" s="1"/>
  <c r="K36" i="168" s="1"/>
  <c r="K38" i="168" s="1"/>
  <c r="H34" i="174"/>
  <c r="K34" i="174" s="1"/>
  <c r="K36" i="174" s="1"/>
  <c r="K38" i="174" s="1"/>
  <c r="H34" i="170"/>
  <c r="K34" i="170" s="1"/>
  <c r="K36" i="170" s="1"/>
  <c r="K38" i="170" s="1"/>
  <c r="H34" i="171"/>
  <c r="K34" i="171" s="1"/>
  <c r="K36" i="171" s="1"/>
  <c r="K38" i="171" s="1"/>
  <c r="H34" i="173"/>
  <c r="K34" i="173" s="1"/>
  <c r="K36" i="173" s="1"/>
  <c r="K38" i="173" s="1"/>
  <c r="K38" i="152"/>
  <c r="K38" i="150"/>
  <c r="K35" i="147"/>
  <c r="K34" i="147"/>
  <c r="H28" i="147"/>
  <c r="G28" i="147"/>
  <c r="H27" i="147"/>
  <c r="G27" i="147"/>
  <c r="K23" i="147"/>
  <c r="K22" i="147"/>
  <c r="K21" i="147"/>
  <c r="K20" i="147"/>
  <c r="K19" i="147"/>
  <c r="K18" i="147"/>
  <c r="K17" i="147"/>
  <c r="K16" i="147"/>
  <c r="K15" i="147"/>
  <c r="K14" i="147"/>
  <c r="K13" i="147"/>
  <c r="J9" i="147"/>
  <c r="K35" i="142"/>
  <c r="K34" i="142"/>
  <c r="H28" i="142"/>
  <c r="G28" i="142"/>
  <c r="H27" i="142"/>
  <c r="G27" i="142"/>
  <c r="K23" i="142"/>
  <c r="K22" i="142"/>
  <c r="K21" i="142"/>
  <c r="K20" i="142"/>
  <c r="K19" i="142"/>
  <c r="K18" i="142"/>
  <c r="K17" i="142"/>
  <c r="K16" i="142"/>
  <c r="K15" i="142"/>
  <c r="K14" i="142"/>
  <c r="K13" i="142"/>
  <c r="J9" i="142"/>
  <c r="K35" i="139"/>
  <c r="K28" i="139"/>
  <c r="H27" i="139"/>
  <c r="K27" i="139" s="1"/>
  <c r="K23" i="139"/>
  <c r="K22" i="139"/>
  <c r="K21" i="139"/>
  <c r="K20" i="139"/>
  <c r="K19" i="139"/>
  <c r="K18" i="139"/>
  <c r="K17" i="139"/>
  <c r="K16" i="139"/>
  <c r="K15" i="139"/>
  <c r="K14" i="139"/>
  <c r="H13" i="139"/>
  <c r="K13" i="139" s="1"/>
  <c r="J9" i="139"/>
  <c r="K35" i="138"/>
  <c r="K28" i="138"/>
  <c r="H27" i="138"/>
  <c r="K27" i="138" s="1"/>
  <c r="K23" i="138"/>
  <c r="K22" i="138"/>
  <c r="K21" i="138"/>
  <c r="K20" i="138"/>
  <c r="K19" i="138"/>
  <c r="K18" i="138"/>
  <c r="K17" i="138"/>
  <c r="K16" i="138"/>
  <c r="K15" i="138"/>
  <c r="K14" i="138"/>
  <c r="H13" i="138"/>
  <c r="K13" i="138" s="1"/>
  <c r="J9" i="138"/>
  <c r="K35" i="136"/>
  <c r="K28" i="136"/>
  <c r="K27" i="136"/>
  <c r="K23" i="136"/>
  <c r="K22" i="136"/>
  <c r="K21" i="136"/>
  <c r="K20" i="136"/>
  <c r="K19" i="136"/>
  <c r="K18" i="136"/>
  <c r="K17" i="136"/>
  <c r="K16" i="136"/>
  <c r="K15" i="136"/>
  <c r="K14" i="136"/>
  <c r="H13" i="136"/>
  <c r="K13" i="136" s="1"/>
  <c r="J9" i="136"/>
  <c r="K35" i="135"/>
  <c r="K28" i="135"/>
  <c r="K27" i="135"/>
  <c r="K23" i="135"/>
  <c r="K22" i="135"/>
  <c r="K21" i="135"/>
  <c r="K20" i="135"/>
  <c r="K19" i="135"/>
  <c r="K18" i="135"/>
  <c r="K17" i="135"/>
  <c r="K16" i="135"/>
  <c r="K15" i="135"/>
  <c r="K14" i="135"/>
  <c r="H13" i="135"/>
  <c r="K13" i="135" s="1"/>
  <c r="J9" i="135"/>
  <c r="K35" i="128"/>
  <c r="K28" i="128"/>
  <c r="K27" i="128"/>
  <c r="K23" i="128"/>
  <c r="K22" i="128"/>
  <c r="K21" i="128"/>
  <c r="K20" i="128"/>
  <c r="K19" i="128"/>
  <c r="K18" i="128"/>
  <c r="K17" i="128"/>
  <c r="K16" i="128"/>
  <c r="K15" i="128"/>
  <c r="K14" i="128"/>
  <c r="H13" i="128"/>
  <c r="K13" i="128" s="1"/>
  <c r="J9" i="128"/>
  <c r="K35" i="126"/>
  <c r="K28" i="126"/>
  <c r="K27" i="126"/>
  <c r="K23" i="126"/>
  <c r="K22" i="126"/>
  <c r="K21" i="126"/>
  <c r="K20" i="126"/>
  <c r="K19" i="126"/>
  <c r="K18" i="126"/>
  <c r="K17" i="126"/>
  <c r="K16" i="126"/>
  <c r="K15" i="126"/>
  <c r="K14" i="126"/>
  <c r="H13" i="126"/>
  <c r="K13" i="126" s="1"/>
  <c r="J9" i="126"/>
  <c r="K35" i="125"/>
  <c r="K28" i="125"/>
  <c r="K27" i="125"/>
  <c r="K23" i="125"/>
  <c r="K22" i="125"/>
  <c r="K21" i="125"/>
  <c r="K20" i="125"/>
  <c r="K19" i="125"/>
  <c r="K18" i="125"/>
  <c r="K17" i="125"/>
  <c r="K16" i="125"/>
  <c r="K15" i="125"/>
  <c r="K14" i="125"/>
  <c r="K13" i="125"/>
  <c r="J9" i="125"/>
  <c r="K35" i="107"/>
  <c r="H29" i="107"/>
  <c r="K29" i="107" s="1"/>
  <c r="K28" i="107"/>
  <c r="K27" i="107"/>
  <c r="K23" i="107"/>
  <c r="K22" i="107"/>
  <c r="K21" i="107"/>
  <c r="K20" i="107"/>
  <c r="K19" i="107"/>
  <c r="K18" i="107"/>
  <c r="K17" i="107"/>
  <c r="K16" i="107"/>
  <c r="K15" i="107"/>
  <c r="K14" i="107"/>
  <c r="K13" i="107"/>
  <c r="J9" i="107"/>
  <c r="K35" i="102"/>
  <c r="K28" i="102"/>
  <c r="K27" i="102"/>
  <c r="K23" i="102"/>
  <c r="K22" i="102"/>
  <c r="K21" i="102"/>
  <c r="K20" i="102"/>
  <c r="K19" i="102"/>
  <c r="K18" i="102"/>
  <c r="K17" i="102"/>
  <c r="K16" i="102"/>
  <c r="K15" i="102"/>
  <c r="K14" i="102"/>
  <c r="K13" i="102"/>
  <c r="J9" i="102"/>
  <c r="K35" i="100"/>
  <c r="K27" i="100"/>
  <c r="K31" i="100" s="1"/>
  <c r="K23" i="100"/>
  <c r="K22" i="100"/>
  <c r="K21" i="100"/>
  <c r="K20" i="100"/>
  <c r="K19" i="100"/>
  <c r="K18" i="100"/>
  <c r="K17" i="100"/>
  <c r="K16" i="100"/>
  <c r="K15" i="100"/>
  <c r="H14" i="100"/>
  <c r="G14" i="100"/>
  <c r="H13" i="100"/>
  <c r="K13" i="100" s="1"/>
  <c r="J9" i="100"/>
  <c r="K35" i="99"/>
  <c r="K27" i="99"/>
  <c r="K31" i="99" s="1"/>
  <c r="K23" i="99"/>
  <c r="K22" i="99"/>
  <c r="K21" i="99"/>
  <c r="K20" i="99"/>
  <c r="K19" i="99"/>
  <c r="K18" i="99"/>
  <c r="K17" i="99"/>
  <c r="K16" i="99"/>
  <c r="K15" i="99"/>
  <c r="H14" i="99"/>
  <c r="G14" i="99"/>
  <c r="H13" i="99"/>
  <c r="K13" i="99" s="1"/>
  <c r="J9" i="99"/>
  <c r="K14" i="99" l="1"/>
  <c r="K24" i="128"/>
  <c r="K31" i="138"/>
  <c r="K27" i="142"/>
  <c r="K28" i="142"/>
  <c r="K36" i="142"/>
  <c r="K28" i="147"/>
  <c r="K36" i="147"/>
  <c r="K14" i="100"/>
  <c r="K24" i="100" s="1"/>
  <c r="H34" i="100" s="1"/>
  <c r="K34" i="100" s="1"/>
  <c r="K36" i="100" s="1"/>
  <c r="K38" i="100" s="1"/>
  <c r="K31" i="107"/>
  <c r="K24" i="126"/>
  <c r="K31" i="128"/>
  <c r="K24" i="135"/>
  <c r="K31" i="136"/>
  <c r="K31" i="139"/>
  <c r="K24" i="147"/>
  <c r="K24" i="142"/>
  <c r="K31" i="102"/>
  <c r="K31" i="126"/>
  <c r="K24" i="138"/>
  <c r="H34" i="138" s="1"/>
  <c r="K34" i="138" s="1"/>
  <c r="K36" i="138" s="1"/>
  <c r="K38" i="138" s="1"/>
  <c r="K24" i="125"/>
  <c r="K31" i="125"/>
  <c r="K31" i="135"/>
  <c r="K24" i="136"/>
  <c r="H34" i="136" s="1"/>
  <c r="K34" i="136" s="1"/>
  <c r="K36" i="136" s="1"/>
  <c r="K38" i="136" s="1"/>
  <c r="K24" i="139"/>
  <c r="H34" i="139" s="1"/>
  <c r="K34" i="139" s="1"/>
  <c r="K36" i="139" s="1"/>
  <c r="K38" i="139" s="1"/>
  <c r="K27" i="147"/>
  <c r="K31" i="147" s="1"/>
  <c r="K24" i="107"/>
  <c r="K24" i="99"/>
  <c r="K31" i="142"/>
  <c r="K38" i="142" s="1"/>
  <c r="H34" i="125"/>
  <c r="K34" i="125" s="1"/>
  <c r="K36" i="125" s="1"/>
  <c r="K38" i="125" s="1"/>
  <c r="K24" i="102"/>
  <c r="H34" i="99"/>
  <c r="K34" i="99" s="1"/>
  <c r="K36" i="99" s="1"/>
  <c r="K38" i="99" s="1"/>
  <c r="H34" i="128" l="1"/>
  <c r="K34" i="128" s="1"/>
  <c r="K36" i="128" s="1"/>
  <c r="K38" i="128" s="1"/>
  <c r="H34" i="107"/>
  <c r="K34" i="107" s="1"/>
  <c r="K36" i="107" s="1"/>
  <c r="K38" i="107" s="1"/>
  <c r="H34" i="126"/>
  <c r="K34" i="126" s="1"/>
  <c r="K36" i="126" s="1"/>
  <c r="K38" i="126" s="1"/>
  <c r="H34" i="135"/>
  <c r="K34" i="135" s="1"/>
  <c r="K36" i="135" s="1"/>
  <c r="K38" i="135" s="1"/>
  <c r="K38" i="147"/>
  <c r="H34" i="102"/>
  <c r="K34" i="102" s="1"/>
  <c r="K36" i="102" s="1"/>
  <c r="K38" i="102" s="1"/>
  <c r="M70" i="207" l="1"/>
  <c r="M70" i="206"/>
  <c r="M70" i="205"/>
  <c r="M70" i="204"/>
  <c r="M70" i="203"/>
  <c r="M70" i="202"/>
  <c r="M70" i="201"/>
  <c r="M70" i="200"/>
  <c r="M70" i="199"/>
  <c r="M70" i="198"/>
  <c r="M70" i="197"/>
  <c r="M70" i="196"/>
  <c r="M70" i="195"/>
  <c r="M70" i="194"/>
  <c r="M70" i="193"/>
  <c r="M70" i="192"/>
  <c r="M70" i="191"/>
  <c r="M70" i="190"/>
  <c r="M70" i="189"/>
  <c r="M70" i="188"/>
  <c r="M70" i="187"/>
  <c r="M70" i="186"/>
  <c r="M70" i="185"/>
  <c r="M70" i="184"/>
  <c r="M70" i="183"/>
  <c r="M70" i="182"/>
  <c r="M70" i="181"/>
  <c r="M70" i="180"/>
  <c r="M70" i="179"/>
  <c r="M70" i="178"/>
  <c r="M70" i="177"/>
  <c r="M70" i="176"/>
  <c r="M70" i="175"/>
  <c r="M70" i="166"/>
  <c r="M70" i="165"/>
  <c r="M70" i="164"/>
  <c r="M70" i="160"/>
  <c r="M70" i="159"/>
  <c r="M70" i="155"/>
  <c r="M70" i="154"/>
  <c r="M70" i="153"/>
  <c r="M70" i="149"/>
  <c r="M70" i="148"/>
  <c r="M70" i="146"/>
  <c r="M70" i="145"/>
  <c r="M70" i="144"/>
  <c r="M70" i="143"/>
  <c r="M70" i="141"/>
  <c r="M70" i="137"/>
  <c r="M70" i="134"/>
  <c r="M70" i="133"/>
  <c r="M70" i="132"/>
  <c r="M70" i="130"/>
  <c r="M70" i="131"/>
  <c r="M70" i="129"/>
  <c r="M70" i="127"/>
  <c r="M70" i="124"/>
  <c r="M70" i="123"/>
  <c r="M70" i="122"/>
  <c r="M70" i="121"/>
  <c r="M70" i="120"/>
  <c r="M70" i="119"/>
  <c r="M70" i="118"/>
  <c r="M70" i="117"/>
  <c r="M70" i="116"/>
  <c r="M70" i="115"/>
  <c r="M70" i="114"/>
  <c r="M70" i="113"/>
  <c r="M70" i="112"/>
  <c r="M70" i="111"/>
  <c r="M70" i="110"/>
  <c r="M70" i="109"/>
  <c r="M70" i="108"/>
  <c r="M70" i="106"/>
  <c r="M70" i="105"/>
  <c r="M70" i="104"/>
  <c r="M70" i="103"/>
  <c r="M70" i="98"/>
  <c r="G54" i="15"/>
  <c r="G55" i="15" l="1"/>
  <c r="G56" i="15" s="1"/>
  <c r="I28" i="15"/>
  <c r="G58" i="15" l="1"/>
  <c r="G57" i="15"/>
  <c r="G59" i="15"/>
  <c r="G60" i="15" s="1"/>
  <c r="G61" i="15" l="1"/>
</calcChain>
</file>

<file path=xl/sharedStrings.xml><?xml version="1.0" encoding="utf-8"?>
<sst xmlns="http://schemas.openxmlformats.org/spreadsheetml/2006/main" count="9924" uniqueCount="475">
  <si>
    <t>M2</t>
  </si>
  <si>
    <t>M3</t>
  </si>
  <si>
    <t>ML</t>
  </si>
  <si>
    <t>2.1</t>
  </si>
  <si>
    <t>KG</t>
  </si>
  <si>
    <t>3.1</t>
  </si>
  <si>
    <t>4.1</t>
  </si>
  <si>
    <t>4.2</t>
  </si>
  <si>
    <t>7.8.2</t>
  </si>
  <si>
    <t>7.8.3</t>
  </si>
  <si>
    <t>7.8.4</t>
  </si>
  <si>
    <t>7.9.1</t>
  </si>
  <si>
    <t>7.14.1</t>
  </si>
  <si>
    <t>7.14.2</t>
  </si>
  <si>
    <t>7.14.3</t>
  </si>
  <si>
    <t xml:space="preserve">ITEM </t>
  </si>
  <si>
    <t xml:space="preserve">ACTIVIDAD </t>
  </si>
  <si>
    <t xml:space="preserve">SUBTOTAL </t>
  </si>
  <si>
    <t xml:space="preserve">OBRAS PRELIMINARES </t>
  </si>
  <si>
    <t>2.2</t>
  </si>
  <si>
    <t>2.3</t>
  </si>
  <si>
    <t>4.3</t>
  </si>
  <si>
    <t xml:space="preserve">ACTIVIDADES COMPLEMENTARIAS </t>
  </si>
  <si>
    <t>ADICIONALES</t>
  </si>
  <si>
    <t xml:space="preserve">VALOR TOTAL COSTO DIRECTO </t>
  </si>
  <si>
    <t>Imprevistos</t>
  </si>
  <si>
    <t>4.4</t>
  </si>
  <si>
    <t>4.5</t>
  </si>
  <si>
    <t>7.9.6</t>
  </si>
  <si>
    <t>7.12.6</t>
  </si>
  <si>
    <t>7.12.7</t>
  </si>
  <si>
    <t>7.12.9</t>
  </si>
  <si>
    <t>7.12.16</t>
  </si>
  <si>
    <t>7.12.17</t>
  </si>
  <si>
    <t>7.12.19</t>
  </si>
  <si>
    <t>7.12.20</t>
  </si>
  <si>
    <t>7.12.23</t>
  </si>
  <si>
    <t>7.12.28</t>
  </si>
  <si>
    <t>7.15.1</t>
  </si>
  <si>
    <t>7.15.2</t>
  </si>
  <si>
    <t>7.15.3</t>
  </si>
  <si>
    <t>7.16.1</t>
  </si>
  <si>
    <t>7.16.2</t>
  </si>
  <si>
    <t>7.16.3</t>
  </si>
  <si>
    <t>7.18.1</t>
  </si>
  <si>
    <t>7.18.2</t>
  </si>
  <si>
    <t>7.18.3</t>
  </si>
  <si>
    <t>7.18.4</t>
  </si>
  <si>
    <t>7.18.5</t>
  </si>
  <si>
    <t>7.18.6</t>
  </si>
  <si>
    <t>7.18.7</t>
  </si>
  <si>
    <t>7.18.8</t>
  </si>
  <si>
    <t>Administracion</t>
  </si>
  <si>
    <t>Utilidad</t>
  </si>
  <si>
    <t>Iva sobre Utilidad</t>
  </si>
  <si>
    <t>1.1</t>
  </si>
  <si>
    <t xml:space="preserve">VALOR TOTAL OBRA - CONTRATISTA </t>
  </si>
  <si>
    <t xml:space="preserve">CANTIDAD </t>
  </si>
  <si>
    <t>CÓDIGO</t>
  </si>
  <si>
    <t>VERSIÓN</t>
  </si>
  <si>
    <t>ANÁLISIS DE PRECIOS UNITARIOS</t>
  </si>
  <si>
    <t>PÁGINA</t>
  </si>
  <si>
    <t>DE</t>
  </si>
  <si>
    <t>FECHA</t>
  </si>
  <si>
    <t>(Día)</t>
  </si>
  <si>
    <t>(Mes)</t>
  </si>
  <si>
    <t>(Año)</t>
  </si>
  <si>
    <t>ITEMS DE LA PROPUESTA ECONÓMICA</t>
  </si>
  <si>
    <t>□</t>
  </si>
  <si>
    <t>ITEMS NO PREVISTOS</t>
  </si>
  <si>
    <t>CONTRATO No.</t>
  </si>
  <si>
    <t>OBJETO DEL CONTRATO:</t>
  </si>
  <si>
    <t>SECTOR:</t>
  </si>
  <si>
    <t>CONTRATISTA:</t>
  </si>
  <si>
    <t>INTERVENTOR:</t>
  </si>
  <si>
    <t>CTO No.:</t>
  </si>
  <si>
    <t>FECHA CIERRE PROCESO DE SELECCIÓN CONTRATO DE OBRA:</t>
  </si>
  <si>
    <t>DATOS ESPECÍFICOS</t>
  </si>
  <si>
    <t>ITEM</t>
  </si>
  <si>
    <t>DESCRIPCIÓN</t>
  </si>
  <si>
    <t>GRUPO DE AJUSTE</t>
  </si>
  <si>
    <t>UNIDAD</t>
  </si>
  <si>
    <t>CANTIDAD</t>
  </si>
  <si>
    <t>I. EQUIPO</t>
  </si>
  <si>
    <t>TIPO</t>
  </si>
  <si>
    <t>TARIFA/HORA</t>
  </si>
  <si>
    <t>RENDIMIENTO</t>
  </si>
  <si>
    <t>Vr. UNITARIO</t>
  </si>
  <si>
    <t>SUBTOTAL $</t>
  </si>
  <si>
    <t>II. MATERIALES</t>
  </si>
  <si>
    <t>PRECIO UNIT.</t>
  </si>
  <si>
    <t>III. TRANSPORTES</t>
  </si>
  <si>
    <t>MATERIAL</t>
  </si>
  <si>
    <t>CANTIDAD      (1)</t>
  </si>
  <si>
    <t>DISTANCIA       (2)</t>
  </si>
  <si>
    <t>CANTIDAD * DISTANCIA          (1) * (2)</t>
  </si>
  <si>
    <t>TARIFA</t>
  </si>
  <si>
    <t>IV. MANO DE OBRA</t>
  </si>
  <si>
    <t>JORNAL</t>
  </si>
  <si>
    <t>PRESTACIONES</t>
  </si>
  <si>
    <t>JORNAL TOTAL</t>
  </si>
  <si>
    <t>TOTAL COSTO DIRECTO $</t>
  </si>
  <si>
    <t>V. COSTOS INDIRECTOS</t>
  </si>
  <si>
    <t>Porcentaje</t>
  </si>
  <si>
    <t>Valor Total</t>
  </si>
  <si>
    <t>ADMINISTRACIÓN</t>
  </si>
  <si>
    <t xml:space="preserve">IMPREVISTOS </t>
  </si>
  <si>
    <t>UTILIDAD</t>
  </si>
  <si>
    <t>Precio Unitario Total Aproximado al peso $</t>
  </si>
  <si>
    <t>Firma</t>
  </si>
  <si>
    <t>Nombre:</t>
  </si>
  <si>
    <t xml:space="preserve"> </t>
  </si>
  <si>
    <t>OBSERVACIONES INTERVENTORÍA:</t>
  </si>
  <si>
    <t>GOLDEN OPERACIONES SAS</t>
  </si>
  <si>
    <t>OBRA:</t>
  </si>
  <si>
    <t>VALOR UNITARIO</t>
  </si>
  <si>
    <t>CAMILO GARCÍA</t>
  </si>
  <si>
    <t xml:space="preserve">GOLDEN COMUNICACIONES </t>
  </si>
  <si>
    <t>DPTO</t>
  </si>
  <si>
    <t>F V1</t>
  </si>
  <si>
    <t>IMPLEMENT.</t>
  </si>
  <si>
    <t>ANÁLISIS DE PRECIOS UNITARIOS APU</t>
  </si>
  <si>
    <t>N° ITEM</t>
  </si>
  <si>
    <t>Descripcion Item</t>
  </si>
  <si>
    <t>VALORES TOTALES DEL PRESUPUESTO</t>
  </si>
  <si>
    <t>VR x Unidad</t>
  </si>
  <si>
    <t>Cantidad</t>
  </si>
  <si>
    <t>Total</t>
  </si>
  <si>
    <t>MATERIALES</t>
  </si>
  <si>
    <t>IVA</t>
  </si>
  <si>
    <t>GANANCIA CONTRATISTA</t>
  </si>
  <si>
    <t>TOTAL</t>
  </si>
  <si>
    <t>Und</t>
  </si>
  <si>
    <t>SUBTOTAL</t>
  </si>
  <si>
    <t>ACCESORIOS</t>
  </si>
  <si>
    <t>Tuerca y arandela</t>
  </si>
  <si>
    <t>Juego</t>
  </si>
  <si>
    <t>Cinta Metalica en Acero Inoxidable de 5/8</t>
  </si>
  <si>
    <t>Ml</t>
  </si>
  <si>
    <t>http://www.transformadores.com.co/product.php?idcategoria=34&amp;idsubcategoria=129&amp;idprodu=284&amp;pronom=Fleje%20o%20Cinta%20Metalica%20en%20Acero%20Inoxidable%20de%205/8</t>
  </si>
  <si>
    <t>Hebilla bandit 5/8"</t>
  </si>
  <si>
    <t>und</t>
  </si>
  <si>
    <t>http://www.transformadores.com.co/product.php?idcategoria=34&amp;idsubcategoria=34&amp;idprodu=280&amp;pronom=Hebilla%20en%20Acero%20Inoxidable%20para%20Fleje%20o%20Cinta%20Metalica%205/8</t>
  </si>
  <si>
    <t>MANO DE OBRA</t>
  </si>
  <si>
    <t>Cuadrilla de mano de obra calificada</t>
  </si>
  <si>
    <t>Glb</t>
  </si>
  <si>
    <t>N/A</t>
  </si>
  <si>
    <t>Cinta de color</t>
  </si>
  <si>
    <t>https://www.homecenter.com.co/homecenter-co/product/311558/cinta-aislante-rojo-10m-x-19mm/311558/?queryId=be4f4e08-36a7-46f7-b8be-6e26b1988520</t>
  </si>
  <si>
    <t>Cinta aislante</t>
  </si>
  <si>
    <t>https://www.homecenter.com.co/homecenter-co/product/86365/cinta-aislante-profesional-20m-x-19mm/86365/?queryId=be4f4e08-36a7-46f7-b8be-6e26b1988520</t>
  </si>
  <si>
    <t>Bandeja portacable galvanizada en caliente de 40cm</t>
  </si>
  <si>
    <t>https://cineleco.com/producto/bandeja-porta-cable-economica/</t>
  </si>
  <si>
    <t>Curva de 90° para bandeja portacable de 40 cm</t>
  </si>
  <si>
    <t>https://interelectricas.com.co/redes-estructuradas/2731-curva-horizontal-para-bandeja-90-20-x-8-cm-interior.html</t>
  </si>
  <si>
    <t>Bandeja portacable galvanizada en caliente de 30cm</t>
  </si>
  <si>
    <t>Curva de 90° para bandeja portacable de 30 cm</t>
  </si>
  <si>
    <t>Lámpara para exterior LED con panel solar</t>
  </si>
  <si>
    <t>https://articulo.mercadolibre.com.co/MCO-531595388-lampara-para-exterior-solar-led-de-90w-con-sensor-de-luz-_JM?searchVariation=42329863522#searchVariation=42329863522&amp;position=18&amp;search_layout=stack&amp;type=item&amp;tracking_id=c992cc2a-6341-4cf2-a3ea-ee781ae60e4d/</t>
  </si>
  <si>
    <t>Brazo para Soporte Luminaria Horizontal 1 x 1,20 m</t>
  </si>
  <si>
    <t>https://interelectricas.com.co/herrajes-electricos/38-brazo-para-soporte-luminaria-horizontal-1-x-1-20-mts-1-doblez-70-150-w.html</t>
  </si>
  <si>
    <t>Kit de luz de obstrucción/balizaje con sensor, panel solar y baterías</t>
  </si>
  <si>
    <t>Accesorios de sujación</t>
  </si>
  <si>
    <t>Caja Contador Compac Macromedicion Con Lupa - ET-919</t>
  </si>
  <si>
    <t>https://interelectricas.com.co/cajas-y-tableros/1056-caja-contador-compac-macromedicion-con-lupa.html</t>
  </si>
  <si>
    <t>Caja Contador Trifásica Horizontal para 2 Medidor 57X60X18</t>
  </si>
  <si>
    <t>https://interelectricas.com.co/cajas-y-tableros/1054-caja-contador-trifasica-horizontal-para-2-medidor-57x60x18.html</t>
  </si>
  <si>
    <t>Caja Contador Trifásica Vertical para 4 Medidor 112X54X18</t>
  </si>
  <si>
    <t>https://interelectricas.com.co/cajas-y-tableros/2337-caja-contador-trifasica-vertical-para-4-medidor-112x54x18.html</t>
  </si>
  <si>
    <t>Medidor trifásico electrónico tetrafilar calse 1</t>
  </si>
  <si>
    <t>https://ineldec.com/producto/medidor-trifasico-tetrafilar-max-meter/</t>
  </si>
  <si>
    <t>Medidor Bifasico Electromagnetico 5-100A Clase 1</t>
  </si>
  <si>
    <t>http://www.ie.com.co/product.php?idcategoria=50&amp;idsubcategoria=158&amp;idprodu=3510&amp;pronom=Medidor%20Bifasico%20Electromagnetico%20%205-100A%20%20Lcd</t>
  </si>
  <si>
    <t>Mini Breaker Easy9, 1 Polo, 63 A, 10 kA, 127-230 V AC, Curva C, Riel DIN</t>
  </si>
  <si>
    <t>https://www.homecenter.com.co/homecenter-co/product/163602/mini-breaker-easy9-1-polo-63-a-10-ka-127-230-v-ac-curva-c-riel-din/163602/?queryId=94ef3ab2-8b53-4622-9ad7-4d6c8ecb3d8a</t>
  </si>
  <si>
    <t>Riel DIN omega</t>
  </si>
  <si>
    <t>https://industrialesandes.co/maniobra/358-riel-din-1-metro.html</t>
  </si>
  <si>
    <t>Mini Breaker Easy9, 2 Polos, 63 A, 10 kA, 230-400 V AC, Curva C, Riel DIN</t>
  </si>
  <si>
    <t>https://www.homecenter.com.co/homecenter-co/product/320586/mini-breaker-easy9-2-polos-63-a-10-ka-230-400-v-ac-curva-c-riel-din/320586/?queryId=94ef3ab2-8b53-4622-9ad7-4d6c8ecb3d8a</t>
  </si>
  <si>
    <t>Cable de Aluminio Desnudo No 1/0 ACSR</t>
  </si>
  <si>
    <t>https://interelectricas.com.co/alambres-y-cables/1976-cable-de-aluminio-desnudo-no-1-0-acsr-metro.html</t>
  </si>
  <si>
    <t>Cable de Aluminio Desnudo No 2 ACSR</t>
  </si>
  <si>
    <t>https://interelectricas.com.co/alambres-y-cables/1973-cable-de-aluminio-desnudo-no-2-acsr-metro.html</t>
  </si>
  <si>
    <t>Cable de Aluminio Desnudo No 2/0 ACSR</t>
  </si>
  <si>
    <t>https://interelectricas.com.co/alambres-y-cables/1979-cable-de-aluminio-desnudo-no-2-0-acsr-metro.html</t>
  </si>
  <si>
    <t>Poste de concreto de 10m 1050 kgf</t>
  </si>
  <si>
    <t>https://interelectricas.com.co/postes-de-concreto-y-metalicos/2397-poste-de-concreto-pretensado-de-10-metros-1050-kg.html</t>
  </si>
  <si>
    <t>Poste de concreto de 12m 1050 kgf</t>
  </si>
  <si>
    <t>https://interelectricas.com.co/postes-de-concreto-y-metalicos/2400-poste-de-concreto-pretensado-de-12-metros-1050-kg.html</t>
  </si>
  <si>
    <t>Poste de concreto de 14m 1050 kgf</t>
  </si>
  <si>
    <t>https://interelectricas.com.co/postes-de-concreto-y-metalicos/2402-poste-de-concreto-pretensado-de-14-metros-1050-kg.html</t>
  </si>
  <si>
    <t>Poste de concreto de 10m 750 kgf</t>
  </si>
  <si>
    <t>https://interelectricas.com.co/postes-de-concreto-y-metalicos/2396-poste-de-concreto-pretensado-de-10-metros-750-kg.html</t>
  </si>
  <si>
    <t>Poste de concreto de 12m 750 kgf</t>
  </si>
  <si>
    <t>https://interelectricas.com.co/postes-de-concreto-y-metalicos/2399-poste-de-concreto-pretensado-de-12-metros-750-kg.html</t>
  </si>
  <si>
    <t>Poste de concreto de 14m 750 kgf</t>
  </si>
  <si>
    <t>https://interelectricas.com.co/postes-de-concreto-y-metalicos/2401-poste-de-concreto-pretensado-de-14-metros-750-kg.html</t>
  </si>
  <si>
    <t>Poste de concreto de 10m 510 kgf</t>
  </si>
  <si>
    <t>https://interelectricas.com.co/postes-de-concreto-y-metalicos/2395-poste-de-concreto-pretensado-de-10-metros-510-kg.html</t>
  </si>
  <si>
    <t>Poste de concreto de 12m 510 kgf</t>
  </si>
  <si>
    <t>https://interelectricas.com.co/postes-de-concreto-y-metalicos/2398-poste-de-concreto-pretensado-de-12-metros-510-kg.html</t>
  </si>
  <si>
    <t>Und.</t>
  </si>
  <si>
    <t>AGUA</t>
  </si>
  <si>
    <t>LT</t>
  </si>
  <si>
    <t>Bandeja portacable galvanizada en caliente de 20cm</t>
  </si>
  <si>
    <t>https://interelectricas.com.co/redes-estructuradas/408-bandeja-portacable-20-x-10-x-2-40mts-cl-14-pre-galvanizado.html</t>
  </si>
  <si>
    <t>Curva de 90° para bandeja portacable de 20 cm</t>
  </si>
  <si>
    <t>Transformador monofásico covencional de 15 kVA 13,200 / 220-127 V. Autoprotegido</t>
  </si>
  <si>
    <t>https://interelectricas.com.co/transformadores/2377-transformador-monofasico-en-aceite-de-15-kva-13200-v-120-240-v-abb-ref-uab0119.html</t>
  </si>
  <si>
    <t>Transporte en camión a ciudad principal sin trasciego</t>
  </si>
  <si>
    <t>glb</t>
  </si>
  <si>
    <t>Transformador monofásico covencional de 25 kVA 13,200 / 220-127 V. Autoprotegido</t>
  </si>
  <si>
    <t>https://interelectricas.com.co/transformadores/2378-transformador-monofasico-en-aceite-de-25-kva-13200-v-120-240-v-abb-ref-uac0128.html</t>
  </si>
  <si>
    <t>Transformador trifásico covencional de 30 kVA 13,200 / 220-127 V. Autoprotegido</t>
  </si>
  <si>
    <t>https://interelectricas.com.co/transformadores/2385-transformador-trifasico-en-aceite-de-30-kva-13200-v-208-120-v-plena-magnetron.html</t>
  </si>
  <si>
    <t>ARANDELA CUDRADA PLANA 2"  X  2"  X  5/8"</t>
  </si>
  <si>
    <t>ARANDELA PRESION GUAZA 5/8"</t>
  </si>
  <si>
    <t>Crucetas de 2 1/2 x 3/16 x 2.00 m.</t>
  </si>
  <si>
    <t>DIAGONAL RECTA EN ANGULO 1 1/2 X 3/16 X 0.60  Cms</t>
  </si>
  <si>
    <t>PERNO DE MAQUINA  1/2  X  6"</t>
  </si>
  <si>
    <t>Templete</t>
  </si>
  <si>
    <t>Dado de concreto</t>
  </si>
  <si>
    <t>Cable Cu-desnudo # 2 AWG. 7 hilos.</t>
  </si>
  <si>
    <t>COLLARIN DE 5" A  6" X 1 SALIDA X 1/4".  (160mm)   TIPO 2</t>
  </si>
  <si>
    <t>COLLARIN PARA TRANSFORMADOR 9 A  10" X 2"  (250mm)</t>
  </si>
  <si>
    <t>Cinta de acero inoxidable 5/8"</t>
  </si>
  <si>
    <t>Hebilla de acero inoxidable 5/8".</t>
  </si>
  <si>
    <t>CONECTOR A 3 No. 2/0 DE 2 PERNOS RANURAS PARALELAS.</t>
  </si>
  <si>
    <t>Cortacircuito 15 kV, 10A. Con cámara apaga chispas.</t>
  </si>
  <si>
    <t>Pararrayos 15 kV, 10 kA.</t>
  </si>
  <si>
    <t>Hilos fusibles de 10 A para 15 kV.</t>
  </si>
  <si>
    <t>VALOR TOTAL</t>
  </si>
  <si>
    <t>UND</t>
  </si>
  <si>
    <t>1.</t>
  </si>
  <si>
    <t>2.</t>
  </si>
  <si>
    <t>3.</t>
  </si>
  <si>
    <t>ANALISIS DE PRECIO UNITARIO</t>
  </si>
  <si>
    <t>CAPITULO</t>
  </si>
  <si>
    <t>ACTIVIDAD</t>
  </si>
  <si>
    <t>PR. UNIT</t>
  </si>
  <si>
    <t>VR. UNIT.</t>
  </si>
  <si>
    <t>SUBTOTAL MATERIALES</t>
  </si>
  <si>
    <t>EQUIPOS Y HERRAMIENTAS</t>
  </si>
  <si>
    <t>SUBTOTAL EQUIPOS</t>
  </si>
  <si>
    <t>TOTAL PRECIO UNITARIO</t>
  </si>
  <si>
    <t>T/DIA</t>
  </si>
  <si>
    <t>REND/DIA</t>
  </si>
  <si>
    <t>NUMERO</t>
  </si>
  <si>
    <t>REND.</t>
  </si>
  <si>
    <t>DESPERDICIO</t>
  </si>
  <si>
    <t>%</t>
  </si>
  <si>
    <t>HERRAMIENTA MENOR</t>
  </si>
  <si>
    <t>OBRERO</t>
  </si>
  <si>
    <t xml:space="preserve">OFICIAL </t>
  </si>
  <si>
    <t>CEMENTO GRIS</t>
  </si>
  <si>
    <t>DIA</t>
  </si>
  <si>
    <t>ESTRUCTURAS EN CONCRETO Y ACERO</t>
  </si>
  <si>
    <t>SUBTOTAL MANO DE OBRA</t>
  </si>
  <si>
    <t>ALAMBRE NEGRO</t>
  </si>
  <si>
    <t>MORTERO 1:4</t>
  </si>
  <si>
    <t>GLN</t>
  </si>
  <si>
    <t>Replanteo con equipo topografico</t>
  </si>
  <si>
    <t>Cortes y Nivelación</t>
  </si>
  <si>
    <t>Sub-Base Granular Compactada E=0,20</t>
  </si>
  <si>
    <t>Triturado 3/4" Para Filtro E=0,15</t>
  </si>
  <si>
    <t>Lecho de Arena Lavada E=0,15</t>
  </si>
  <si>
    <t>Geotextil</t>
  </si>
  <si>
    <t>DRENAJES</t>
  </si>
  <si>
    <t>Tuberia PVC de Drenaje de 4" Espina de Pescado</t>
  </si>
  <si>
    <t>Caja de Inspección de 0,50*0,50</t>
  </si>
  <si>
    <t>Tuberia PVC de 6" Incluye Excavación y Atraque</t>
  </si>
  <si>
    <t>Viga Confinamiento de 0,15*0,3 Incluye Acero de Refuerzo</t>
  </si>
  <si>
    <t>Suministro e Instalación de Grama Natural</t>
  </si>
  <si>
    <t>1.2</t>
  </si>
  <si>
    <t>1.3</t>
  </si>
  <si>
    <t>1.4</t>
  </si>
  <si>
    <t>1.5</t>
  </si>
  <si>
    <t>1.6</t>
  </si>
  <si>
    <t>Anden Perimetral E=0,10 Ancho 1,00 ML</t>
  </si>
  <si>
    <t>ACERO DE REFUERZO 60000 PSI</t>
  </si>
  <si>
    <t>ACERO PDR-60</t>
  </si>
  <si>
    <t>PAÑETE CON MORTERO 1:4</t>
  </si>
  <si>
    <t>ANDAMIO SECCION</t>
  </si>
  <si>
    <t>MORTERO 1:3</t>
  </si>
  <si>
    <t>ARENA LAVADA DE RIO</t>
  </si>
  <si>
    <t>LTS</t>
  </si>
  <si>
    <t>MEZCLADORA 1 BTO</t>
  </si>
  <si>
    <t>CONCRETO DE 3000 PSI BASICO</t>
  </si>
  <si>
    <t>TRITURADO</t>
  </si>
  <si>
    <t>CONCRETO DE 2500 PSI BASICO</t>
  </si>
  <si>
    <t>ESTACAS</t>
  </si>
  <si>
    <t>TOPOGRAFO</t>
  </si>
  <si>
    <t>CADENERO</t>
  </si>
  <si>
    <t>BASE GRANULAR ESTABILIZADA</t>
  </si>
  <si>
    <t>MOTONIVELADORA</t>
  </si>
  <si>
    <t>RANA COMPACTADORA</t>
  </si>
  <si>
    <t xml:space="preserve">TRITURADO </t>
  </si>
  <si>
    <t>GEOTEXTIL NT1600</t>
  </si>
  <si>
    <t>TUBERIA PVC DRENAJE 4"</t>
  </si>
  <si>
    <t>ACCESORIOS PVC DRENAJE 4"</t>
  </si>
  <si>
    <t>LADRILLO RECOCIDO</t>
  </si>
  <si>
    <t>CONCRETO DE 3000 PSI</t>
  </si>
  <si>
    <t>ANGULO DE HIERRO 1-1/2" x 3/16" x 6 ML</t>
  </si>
  <si>
    <t>TUBERIA PVC SANITARIA DE 6"</t>
  </si>
  <si>
    <t>ACCESORIOS PVC SANITARIA DE 6"</t>
  </si>
  <si>
    <t>LIMPIADOR PVC</t>
  </si>
  <si>
    <t>SOLDADURA PVC</t>
  </si>
  <si>
    <t>ESTOPA</t>
  </si>
  <si>
    <t>PLOMERO</t>
  </si>
  <si>
    <t>AYUDANTE</t>
  </si>
  <si>
    <t>FORMALETA VIGA CIMENTACIÓN</t>
  </si>
  <si>
    <t>VIBRADOR PARA CONCRETO</t>
  </si>
  <si>
    <t>GRAMA NATURAL PUESTA EN OBRA</t>
  </si>
  <si>
    <t>CONCRETO DE 2500 PSI</t>
  </si>
  <si>
    <t>FORMALETA ANDEN E=0,10</t>
  </si>
  <si>
    <t xml:space="preserve">PORTERIAS DE FUTBOL 5 </t>
  </si>
  <si>
    <t>MALLA PARA PORTERIA</t>
  </si>
  <si>
    <t>MITIGACIÓN DEL IMPACTO AMBIENTAL</t>
  </si>
  <si>
    <t>Suministro e Instalación de Porteria Futbol 5, Incluye Malla</t>
  </si>
  <si>
    <t>PROPUESTA</t>
  </si>
  <si>
    <t>DIFERENCIA</t>
  </si>
  <si>
    <t>Equipo de topografía</t>
  </si>
  <si>
    <t>dia</t>
  </si>
  <si>
    <t>Malla perimetral en nylon cal 4 según especificación S/cto</t>
  </si>
  <si>
    <t>Malla superior en nylon cal 4 según especificaciones S/CTO</t>
  </si>
  <si>
    <t>MEMORIAS DE CANTIDADES DE OBRA</t>
  </si>
  <si>
    <t>Pagina 1 de 1</t>
  </si>
  <si>
    <t>PROYECTO</t>
  </si>
  <si>
    <t>CONTRATANTE</t>
  </si>
  <si>
    <t>CAJA DE COMPENSACIÓN FAMILIAR DE ARAUCA - COMFIAR</t>
  </si>
  <si>
    <t>INTERVENTORIA</t>
  </si>
  <si>
    <t>CONTRATISTA</t>
  </si>
  <si>
    <t>SUPERVISOR</t>
  </si>
  <si>
    <t>Item</t>
  </si>
  <si>
    <t>Actividad</t>
  </si>
  <si>
    <t>Localización de los elementos</t>
  </si>
  <si>
    <t>Dimensiones</t>
  </si>
  <si>
    <t>Cantidades</t>
  </si>
  <si>
    <t>B(m)
Lado Mayor</t>
  </si>
  <si>
    <t>b(m)
Lado Menor</t>
  </si>
  <si>
    <t>a(m)
Ancho</t>
  </si>
  <si>
    <t>L(m)
Largo</t>
  </si>
  <si>
    <t>h(m) 
Alto - Espesor</t>
  </si>
  <si>
    <t xml:space="preserve">Area (m2)
</t>
  </si>
  <si>
    <t>C (Und) 
Cant. De elemento</t>
  </si>
  <si>
    <t>Cant. 
Parcial</t>
  </si>
  <si>
    <t/>
  </si>
  <si>
    <t>Observaciones:</t>
  </si>
  <si>
    <t>Abreviaturas</t>
  </si>
  <si>
    <t>B</t>
  </si>
  <si>
    <t>Lado mayor</t>
  </si>
  <si>
    <t>SUB TOTAL</t>
  </si>
  <si>
    <t>b</t>
  </si>
  <si>
    <t>Lado menor</t>
  </si>
  <si>
    <t xml:space="preserve">a </t>
  </si>
  <si>
    <t>Ancho</t>
  </si>
  <si>
    <t>CANTIDAD TOTAL</t>
  </si>
  <si>
    <t>L</t>
  </si>
  <si>
    <t>Largo</t>
  </si>
  <si>
    <t>h</t>
  </si>
  <si>
    <t>Alto</t>
  </si>
  <si>
    <t>r</t>
  </si>
  <si>
    <t>Radio</t>
  </si>
  <si>
    <t>Elaborado por:</t>
  </si>
  <si>
    <t xml:space="preserve">CANCHA EXISTENTE </t>
  </si>
  <si>
    <t>CANCHA EXISTENTE</t>
  </si>
  <si>
    <t>Variable</t>
  </si>
  <si>
    <t>h(m) 
Alto</t>
  </si>
  <si>
    <t>(</t>
  </si>
  <si>
    <t>Contiene Curvas de nivel</t>
  </si>
  <si>
    <t>PROYECTO CONSTRUCCION CAMPO DE FUTBOL 5 EN GRAMA - COLEGIO COMFIAR ARAUCA</t>
  </si>
  <si>
    <t>PROYECTO PRESUPUESTO CONSTRUCCION DE CAMPO DE FUTBOL 5 EN GRAMA COLEGIO COMFIAR ARAUCA</t>
  </si>
  <si>
    <t>Elavorado por</t>
  </si>
  <si>
    <t>Revisado por:</t>
  </si>
  <si>
    <t>HIERRO PDR-60 FIGURADO</t>
  </si>
  <si>
    <t>Red aerea de media tensión en cable 1/0 ACSR.</t>
  </si>
  <si>
    <t>Red aerea de media tensión en cable 2 ACSR.</t>
  </si>
  <si>
    <t>Red aerea de media tensión en cable 2/0 ACSR.</t>
  </si>
  <si>
    <t>Suministro e instalación de poste(SERRANO GOMEZ, PRETECOR, TITAN) 10 metros 1050KG</t>
  </si>
  <si>
    <t>Suministro e instalación de poste(SERRANO GOMEZ, PRETECOR, TITAN) 12 metros 1050KG</t>
  </si>
  <si>
    <t>Suministro e instalación de poste(SERRANO GOMEZ, PRETECOR, TITAN) 14 metros 1050KG</t>
  </si>
  <si>
    <t>Suministro e instalación de poste(SERRANO GOMEZ, PRETECOR, TITAN) 10 metros 750KG</t>
  </si>
  <si>
    <t>Suministro e instalación de poste(SERRANO GOMEZ, PRETECOR, TITAN) 12 metros 750KG</t>
  </si>
  <si>
    <t>Suministro e instalación de poste(SERRANO GOMEZ, PRETECOR, TITAN) 14 metros 750KG</t>
  </si>
  <si>
    <t>Suministro e instalación de poste(SERRANO GOMEZ, PRETECOR, TITAN) 10 metros 510KG</t>
  </si>
  <si>
    <t>Suministro e instalación de poste(SERRANO GOMEZ, PRETECOR, TITAN) 12 metros 510KG</t>
  </si>
  <si>
    <t>UN</t>
  </si>
  <si>
    <t xml:space="preserve">Suministro e instalación bandeja portacable tipo mecano de 0.40mx0.08mx2.44m GC, incluye accesorios de union y soporte (Tee Horizontal, Curva Horizontal, Curva vertical </t>
  </si>
  <si>
    <t xml:space="preserve">Suministro e instalación bandeja portacable tipo mecano de 0.30mx0.08mx2.44m GC, incluye accesorios de union y soporte (Tee Horizontal, Curva Horizontal, Curva vertical </t>
  </si>
  <si>
    <t xml:space="preserve">Suministro e instalación bandeja portacable tipo mecano de 0.20mx0.08mx2.44m GC, incluye accesorios de union y soporte (Tee Horizontal, Curva Horizontal, Curva vertical </t>
  </si>
  <si>
    <t>Suministro e instalación lámpara solar led</t>
  </si>
  <si>
    <t>Suministro e Instalacion kit luz de balizaje y de Luz obtruccion solar</t>
  </si>
  <si>
    <t>Suminsitro e instalación de caja para medidor trifasico.</t>
  </si>
  <si>
    <t>Suminsitro e instalación de gabinete para dos cuentas</t>
  </si>
  <si>
    <t>Suminsitro e instalación armario cuatro cuentas.</t>
  </si>
  <si>
    <t>Medidor trifásico electromecánico 20/80A</t>
  </si>
  <si>
    <t>Medidor bifásico electromecánico 20/80A</t>
  </si>
  <si>
    <t xml:space="preserve">Breaker riel 1x63A </t>
  </si>
  <si>
    <t>Breaker riel 2x63A</t>
  </si>
  <si>
    <t xml:space="preserve">Desmonte protección existente </t>
  </si>
  <si>
    <t>Maniobra en baja tensión</t>
  </si>
  <si>
    <t xml:space="preserve">Suministro e instalación de transformador(marcas sugeridas ABB, SIEMENS, MAGNETRON) trifásico de 15KVA 13200/11400 VAC (M.T) EN ACEITE. </t>
  </si>
  <si>
    <t xml:space="preserve">Suministro e instalación de transformador(marcas sugeridas ABB, SIEMENS, MAGNETRON) bifásico de 25KVA 13200/11400 VAC (M.T) EN ACEITE. </t>
  </si>
  <si>
    <t xml:space="preserve">Suministro e instalación de transformador(marcas sugeridas ABB, SIEMENS, MAGNETRON) trifásico de 30KVA 13200/11400 VAC (M.T) EN ACEITE. </t>
  </si>
  <si>
    <t>Estructura tangencial, tipo bandera o de final de circuito, incluye aisladores, cruceta, diagonales, templete y herrajes necesarios.</t>
  </si>
  <si>
    <t>Estructura de centro de distribución rural o urbano montaje de transformador monofásico o trifásico entre 15 y 30 KVA final de circuito bifilar o trifilar de M.T(inluye aisladores, diagonales, fusibles duales, grapas, conductores, templetes, descargadores de sobre tensión, cortacircuitos y herrajes necesarios.</t>
  </si>
  <si>
    <t>Estructura metálica para poste estandar para media tensión, según electrificadora Local.</t>
  </si>
  <si>
    <t>Un</t>
  </si>
  <si>
    <t xml:space="preserve">Un </t>
  </si>
  <si>
    <t>Contratista Apoyo a vivienda Comfiar</t>
  </si>
  <si>
    <t>Contratista Apoyo a Vivienda Comfiar</t>
  </si>
  <si>
    <t>Cancha Existente</t>
  </si>
  <si>
    <t>Tuberia PVC de 4"</t>
  </si>
  <si>
    <t>Tuberia de 6 " PVC</t>
  </si>
  <si>
    <t>Hugo  Vanegas</t>
  </si>
  <si>
    <t>Grama Natural</t>
  </si>
  <si>
    <t>Porteria  de futbol5</t>
  </si>
  <si>
    <t>Anden Perimetral</t>
  </si>
  <si>
    <t>Hugo Vanegas</t>
  </si>
  <si>
    <t>Limpieza y Adecuación de Dilataciones</t>
  </si>
  <si>
    <t>Confinamiento en Baldosa de Granito</t>
  </si>
  <si>
    <t xml:space="preserve"> Piso en Baldosa de Granito 0,3*0,3</t>
  </si>
  <si>
    <t>2.4</t>
  </si>
  <si>
    <t>Pulida Baldosin de Granito con Maquina</t>
  </si>
  <si>
    <t xml:space="preserve">PISOS </t>
  </si>
  <si>
    <t>Suministro e Instalación de Demarcación Reglamentaria en Pintura  Trafico Acrilica</t>
  </si>
  <si>
    <t>3.2</t>
  </si>
  <si>
    <t>Suministro e Instalación Malla Perimetral en Nylon CAL 4</t>
  </si>
  <si>
    <t>3.3</t>
  </si>
  <si>
    <t>Suministro e Instalación torres mixtas para micro y baloncesto  Con Tablero, Incluye Mallas</t>
  </si>
  <si>
    <t>3.4</t>
  </si>
  <si>
    <t>Mastiles y malla para Voley-Ball</t>
  </si>
  <si>
    <t>GLB</t>
  </si>
  <si>
    <t>JGO</t>
  </si>
  <si>
    <t>Cap 1</t>
  </si>
  <si>
    <t>Cap 2</t>
  </si>
  <si>
    <t xml:space="preserve">REPARACION Y ADECUACION CANCHA MULTIPLE </t>
  </si>
  <si>
    <t xml:space="preserve">Desmonte de porterías y malla acrilica perimetral </t>
  </si>
  <si>
    <t>Retiro de resina epoxica existente</t>
  </si>
  <si>
    <t>Escarificación de placa existente</t>
  </si>
  <si>
    <t>AMOBLAMIENTO</t>
  </si>
  <si>
    <t>Cerramiento en tela bogota</t>
  </si>
  <si>
    <t xml:space="preserve">ADECUACION CAMPO DE FUTBOL 5 EN GRAMA </t>
  </si>
  <si>
    <t>PROYECTO Y REPARACION ADECUACION CANCHA MULTIPLE Y ADECUACION CAMPO DE FUTBOL 5 EN GRAMA DEL COLEGIO COMFIAR ARAUCA</t>
  </si>
  <si>
    <t>5.1</t>
  </si>
  <si>
    <t>PRESUPUESTO REPARACIÓN Y ADECUACIÓN CANCHA MULTIPLE COLEGIO COMFIAR ARAUCA</t>
  </si>
  <si>
    <t>LONA O MALLA DE FIBRA TEJIDA</t>
  </si>
  <si>
    <t>ALAMBRE GALVANIZADO</t>
  </si>
  <si>
    <t>OFICIAL</t>
  </si>
  <si>
    <t xml:space="preserve">Reviso: </t>
  </si>
  <si>
    <t>EQUIPO DE OXYCORTE</t>
  </si>
  <si>
    <t>TRANSPORTE</t>
  </si>
  <si>
    <t>Volqueta</t>
  </si>
  <si>
    <t>Dia</t>
  </si>
  <si>
    <t>SUBTOTAL TRANSPORTE</t>
  </si>
  <si>
    <t>MALLA GALLINERO</t>
  </si>
  <si>
    <t>PUNTILLA DE ACERO DE 1"</t>
  </si>
  <si>
    <t>LB</t>
  </si>
  <si>
    <t>GUARDAESCOBA DE GRANITO</t>
  </si>
  <si>
    <t>BALDOSIN DE GRANITO 30 x 30</t>
  </si>
  <si>
    <t>CEMENTO BLANCO</t>
  </si>
  <si>
    <t>PULIDORA DE PISO</t>
  </si>
  <si>
    <t>PINTURA ACRILICA PARA DEMARCACION</t>
  </si>
  <si>
    <t>THINNER</t>
  </si>
  <si>
    <t>CINTA DE PAPEL</t>
  </si>
  <si>
    <t>ROLLO</t>
  </si>
  <si>
    <t>MALLA DE NYLON #6, ALTA TENACIDAD, ALQUITRANADA</t>
  </si>
  <si>
    <t>Torres mixtas para microfutbol y baloncesto incluye Mallas</t>
  </si>
  <si>
    <t>Mastiles y malla para voleyball</t>
  </si>
  <si>
    <t>Estructura metálica perfil redondo</t>
  </si>
  <si>
    <t>Equipo de soldadura</t>
  </si>
  <si>
    <t>Soldador</t>
  </si>
  <si>
    <t>Teja en policarbonato</t>
  </si>
  <si>
    <t>Tornillos de anclaje de 2"</t>
  </si>
  <si>
    <t>ANDAMIO TUBULAR SECC. 1.50X1.50X2.20 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</si>
</sst>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3">
    <numFmt numFmtId="5" formatCode="&quot;$&quot;\ #,##0;\-&quot;$&quot;\ #,##0"/>
    <numFmt numFmtId="7" formatCode="&quot;$&quot;\ #,##0.00;\-&quot;$&quot;\ #,##0.00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&quot;$&quot;#,##0.00;[Red]\-&quot;$&quot;#,##0.00"/>
    <numFmt numFmtId="165" formatCode="_-&quot;$&quot;* #,##0.00_-;\-&quot;$&quot;* #,##0.00_-;_-&quot;$&quot;* &quot;-&quot;??_-;_-@_-"/>
    <numFmt numFmtId="166" formatCode="&quot;$&quot;\ #,##0_);[Red]\(&quot;$&quot;\ #,##0\)"/>
    <numFmt numFmtId="167" formatCode="_(&quot;$&quot;\ * #,##0_);_(&quot;$&quot;\ * \(#,##0\);_(&quot;$&quot;\ * &quot;-&quot;_);_(@_)"/>
    <numFmt numFmtId="168" formatCode="_(* #,##0_);_(* \(#,##0\);_(* &quot;-&quot;_);_(@_)"/>
    <numFmt numFmtId="169" formatCode="_(&quot;$&quot;\ * #,##0.00_);_(&quot;$&quot;\ * \(#,##0.00\);_(&quot;$&quot;\ * &quot;-&quot;??_);_(@_)"/>
    <numFmt numFmtId="170" formatCode="_(* #,##0.00_);_(* \(#,##0.00\);_(* &quot;-&quot;??_);_(@_)"/>
    <numFmt numFmtId="171" formatCode="_ * #,##0.00_ ;_ * \-#,##0.00_ ;_ * &quot;-&quot;??_ ;_ @_ "/>
    <numFmt numFmtId="172" formatCode="_ &quot;$&quot;\ * #,##0.00_ ;_ &quot;$&quot;\ * \-#,##0.00_ ;_ &quot;$&quot;\ * &quot;-&quot;??_ ;_ @_ "/>
    <numFmt numFmtId="173" formatCode="_ [$€-2]\ * #,##0.00_ ;_ [$€-2]\ * \-#,##0.00_ ;_ [$€-2]\ * &quot;-&quot;??_ "/>
    <numFmt numFmtId="174" formatCode="000\°00&quot;´&quot;00&quot;´´&quot;"/>
    <numFmt numFmtId="175" formatCode="_-* #,##0.00\ _€_-;\-* #,##0.00\ _€_-;_-* &quot;-&quot;??\ _€_-;_-@_-"/>
    <numFmt numFmtId="176" formatCode="_-* #,##0.00\ _$_-;\-* #,##0.00\ _$_-;_-* &quot;-&quot;??\ _$_-;_-@_-"/>
    <numFmt numFmtId="177" formatCode="_ &quot;$&quot;* #,##0_ ;_ &quot;$&quot;* \-#,##0_ ;_ &quot;$&quot;* &quot;-&quot;_ ;_ @_ "/>
    <numFmt numFmtId="178" formatCode="_ &quot;$&quot;* #,##0.00_ ;_ &quot;$&quot;* \-#,##0.00_ ;_ &quot;$&quot;* &quot;-&quot;??_ ;_ @_ "/>
    <numFmt numFmtId="179" formatCode="_(&quot;$&quot;* #,##0.00_);_(&quot;$&quot;* \(#,##0.00\);_(&quot;$&quot;* &quot;-&quot;??_);_(@_)"/>
    <numFmt numFmtId="180" formatCode="_-* #,##0.00\ &quot;€&quot;_-;\-* #,##0.00\ &quot;€&quot;_-;_-* &quot;-&quot;??\ &quot;€&quot;_-;_-@_-"/>
    <numFmt numFmtId="181" formatCode="_-* #,##0.00_-;\-* #,##0.00_-;_-* &quot;-&quot;_-;_-@_-"/>
    <numFmt numFmtId="182" formatCode="0.0"/>
    <numFmt numFmtId="183" formatCode="[$$-240A]\ #,##0.00"/>
    <numFmt numFmtId="184" formatCode="#."/>
    <numFmt numFmtId="185" formatCode="\$#,##0\ ;\(\$#,##0\)"/>
    <numFmt numFmtId="186" formatCode="_(* #,##0\ &quot;pta&quot;_);_(* \(#,##0\ &quot;pta&quot;\);_(* &quot;-&quot;??\ &quot;pta&quot;_);_(@_)"/>
    <numFmt numFmtId="187" formatCode="#,##0.0"/>
    <numFmt numFmtId="188" formatCode="&quot;$&quot;\ #,##0;[Red]&quot;$&quot;\ \-#,##0"/>
    <numFmt numFmtId="189" formatCode="&quot;$&quot;\ #,##0.00;[Red]&quot;$&quot;\ \-#,##0.00"/>
    <numFmt numFmtId="190" formatCode="\$#,##0.00_);[Red]\(\$#,##0.00\)"/>
    <numFmt numFmtId="191" formatCode="#,##0.000"/>
    <numFmt numFmtId="192" formatCode="###,###,##0.00000"/>
    <numFmt numFmtId="193" formatCode="&quot;$&quot;\ #,##0;&quot;$&quot;\ \-#,##0"/>
    <numFmt numFmtId="194" formatCode="_ &quot;$&quot;\ * #,##0_ ;_ &quot;$&quot;\ * \-#,##0_ ;_ &quot;$&quot;\ * &quot;-&quot;_ ;_ @_ "/>
    <numFmt numFmtId="195" formatCode="_-&quot;$&quot;* #,##0_-;\-&quot;$&quot;* #,##0_-;_-&quot;$&quot;* &quot;-&quot;??_-;_-@_-"/>
    <numFmt numFmtId="196" formatCode="_(&quot;$&quot;\ * #,##0_);_(&quot;$&quot;\ * \(#,##0\);_(&quot;$&quot;\ * &quot;-&quot;??_);_(@_)"/>
    <numFmt numFmtId="197" formatCode="_(&quot;$&quot;\ * #,##0.00_);_(&quot;$&quot;\ * \(#,##0.00\);_(&quot;$&quot;\ * &quot;-&quot;_);_(@_)"/>
    <numFmt numFmtId="198" formatCode="0.000"/>
    <numFmt numFmtId="199" formatCode="&quot;$&quot;\ #,##0"/>
    <numFmt numFmtId="200" formatCode="&quot;$&quot;\ #,##0.00"/>
    <numFmt numFmtId="201" formatCode="_(&quot;$&quot;\ * #,##0.0_);_(&quot;$&quot;\ * \(#,##0.0\);_(&quot;$&quot;\ * &quot;-&quot;??_);_(@_)"/>
  </numFmts>
  <fonts count="78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0"/>
      <name val="Graphite Light ATT"/>
    </font>
    <font>
      <sz val="10"/>
      <name val="Times New Roman"/>
      <family val="1"/>
      <charset val="204"/>
    </font>
    <font>
      <sz val="10"/>
      <color indexed="8"/>
      <name val="MS Sans Serif"/>
      <family val="2"/>
    </font>
    <font>
      <sz val="10"/>
      <name val="Arial"/>
      <family val="2"/>
    </font>
    <font>
      <sz val="10"/>
      <name val="Bookman Old Style"/>
      <family val="1"/>
    </font>
    <font>
      <sz val="12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0"/>
      <name val="Helv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7"/>
      <name val="Arial"/>
      <family val="2"/>
    </font>
    <font>
      <sz val="10"/>
      <name val="Geneva"/>
      <family val="2"/>
    </font>
    <font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b/>
      <sz val="28"/>
      <name val="Calibri"/>
      <family val="2"/>
    </font>
    <font>
      <sz val="28"/>
      <name val="Calibri"/>
      <family val="2"/>
    </font>
    <font>
      <sz val="10"/>
      <color rgb="FF7030A0"/>
      <name val="Arial"/>
      <family val="2"/>
    </font>
    <font>
      <b/>
      <sz val="11"/>
      <name val="Arial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8"/>
      <color theme="1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theme="0"/>
        <bgColor theme="4" tint="0.19998779259620961"/>
      </patternFill>
    </fill>
    <fill>
      <patternFill patternType="lightUp">
        <fgColor theme="0"/>
        <bgColor theme="5" tint="0.19998779259620961"/>
      </patternFill>
    </fill>
    <fill>
      <patternFill patternType="lightUp">
        <fgColor theme="0"/>
        <bgColor theme="6" tint="0.19998779259620961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39997558519241921"/>
        <bgColor theme="4" tint="0.39997558519241921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39997558519241921"/>
        <bgColor theme="6" tint="0.39997558519241921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theme="7" tint="0.39997558519241921"/>
        <bgColor theme="7" tint="0.39997558519241921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8" tint="0.39997558519241921"/>
        <bgColor theme="8" tint="0.39997558519241921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9" tint="0.39997558519241921"/>
        <bgColor theme="9" tint="0.39997558519241921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16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double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690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2" fontId="16" fillId="0" borderId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1" fontId="16" fillId="0" borderId="0"/>
    <xf numFmtId="173" fontId="16" fillId="0" borderId="0" applyFont="0" applyFill="0" applyBorder="0" applyAlignment="0" applyProtection="0"/>
    <xf numFmtId="4" fontId="17" fillId="0" borderId="0">
      <protection locked="0"/>
    </xf>
    <xf numFmtId="4" fontId="17" fillId="0" borderId="0">
      <protection locked="0"/>
    </xf>
    <xf numFmtId="4" fontId="18" fillId="0" borderId="0">
      <protection locked="0"/>
    </xf>
    <xf numFmtId="4" fontId="17" fillId="0" borderId="0">
      <protection locked="0"/>
    </xf>
    <xf numFmtId="4" fontId="17" fillId="0" borderId="0">
      <protection locked="0"/>
    </xf>
    <xf numFmtId="4" fontId="17" fillId="0" borderId="0">
      <protection locked="0"/>
    </xf>
    <xf numFmtId="4" fontId="18" fillId="0" borderId="0">
      <protection locked="0"/>
    </xf>
    <xf numFmtId="174" fontId="16" fillId="0" borderId="0"/>
    <xf numFmtId="168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5" fontId="16" fillId="0" borderId="0" applyFont="0" applyFill="0" applyBorder="0" applyAlignment="0" applyProtection="0"/>
    <xf numFmtId="171" fontId="26" fillId="0" borderId="0" applyFont="0" applyFill="0" applyBorder="0" applyAlignment="0" applyProtection="0"/>
    <xf numFmtId="170" fontId="19" fillId="0" borderId="0" applyFont="0" applyFill="0" applyBorder="0" applyAlignment="0" applyProtection="0"/>
    <xf numFmtId="171" fontId="16" fillId="0" borderId="0" applyFont="0" applyFill="0" applyBorder="0" applyAlignment="0" applyProtection="0"/>
    <xf numFmtId="170" fontId="26" fillId="0" borderId="0" applyFont="0" applyFill="0" applyBorder="0" applyAlignment="0" applyProtection="0"/>
    <xf numFmtId="171" fontId="20" fillId="0" borderId="0" applyFont="0" applyFill="0" applyBorder="0" applyAlignment="0" applyProtection="0">
      <alignment vertical="top" wrapText="1"/>
    </xf>
    <xf numFmtId="170" fontId="1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5" fontId="16" fillId="0" borderId="0" applyFont="0" applyFill="0" applyBorder="0" applyAlignment="0" applyProtection="0"/>
    <xf numFmtId="171" fontId="26" fillId="0" borderId="0" applyFont="0" applyFill="0" applyBorder="0" applyAlignment="0" applyProtection="0"/>
    <xf numFmtId="170" fontId="15" fillId="0" borderId="0" applyFont="0" applyFill="0" applyBorder="0" applyAlignment="0" applyProtection="0"/>
    <xf numFmtId="171" fontId="16" fillId="0" borderId="0" applyFont="0" applyFill="0" applyBorder="0" applyAlignment="0" applyProtection="0"/>
    <xf numFmtId="176" fontId="26" fillId="0" borderId="0" applyFont="0" applyFill="0" applyBorder="0" applyAlignment="0" applyProtection="0"/>
    <xf numFmtId="175" fontId="21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6" fillId="0" borderId="0" applyFont="0" applyFill="0" applyBorder="0" applyAlignment="0" applyProtection="0"/>
    <xf numFmtId="175" fontId="21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8" fontId="16" fillId="0" borderId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2" fontId="16" fillId="0" borderId="0" applyFont="0" applyFill="0" applyBorder="0" applyAlignment="0" applyProtection="0"/>
    <xf numFmtId="179" fontId="19" fillId="0" borderId="0" applyFont="0" applyFill="0" applyBorder="0" applyAlignment="0" applyProtection="0"/>
    <xf numFmtId="169" fontId="15" fillId="0" borderId="0" applyFont="0" applyFill="0" applyBorder="0" applyAlignment="0" applyProtection="0"/>
    <xf numFmtId="165" fontId="26" fillId="0" borderId="0" applyFont="0" applyFill="0" applyBorder="0" applyAlignment="0" applyProtection="0"/>
    <xf numFmtId="178" fontId="20" fillId="0" borderId="0" applyFont="0" applyFill="0" applyBorder="0" applyAlignment="0" applyProtection="0">
      <alignment vertical="top" wrapText="1"/>
    </xf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65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5" fillId="0" borderId="0" applyFont="0" applyFill="0" applyBorder="0" applyAlignment="0" applyProtection="0"/>
    <xf numFmtId="172" fontId="26" fillId="0" borderId="0" applyFont="0" applyFill="0" applyBorder="0" applyAlignment="0" applyProtection="0"/>
    <xf numFmtId="169" fontId="19" fillId="0" borderId="0" applyFont="0" applyFill="0" applyBorder="0" applyAlignment="0" applyProtection="0"/>
    <xf numFmtId="180" fontId="21" fillId="0" borderId="0" applyFont="0" applyFill="0" applyBorder="0" applyAlignment="0" applyProtection="0"/>
    <xf numFmtId="172" fontId="26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22" fillId="0" borderId="0"/>
    <xf numFmtId="0" fontId="19" fillId="0" borderId="0"/>
    <xf numFmtId="0" fontId="16" fillId="0" borderId="0"/>
    <xf numFmtId="0" fontId="23" fillId="0" borderId="0"/>
    <xf numFmtId="0" fontId="16" fillId="0" borderId="0"/>
    <xf numFmtId="0" fontId="26" fillId="0" borderId="0"/>
    <xf numFmtId="0" fontId="26" fillId="0" borderId="0"/>
    <xf numFmtId="0" fontId="21" fillId="0" borderId="0"/>
    <xf numFmtId="0" fontId="20" fillId="0" borderId="0" applyNumberFormat="0" applyFill="0" applyBorder="0" applyProtection="0">
      <alignment vertical="top" wrapText="1"/>
    </xf>
    <xf numFmtId="0" fontId="23" fillId="0" borderId="0"/>
    <xf numFmtId="0" fontId="19" fillId="0" borderId="0"/>
    <xf numFmtId="0" fontId="20" fillId="0" borderId="0" applyNumberFormat="0" applyFill="0" applyBorder="0" applyProtection="0">
      <alignment vertical="top" wrapText="1"/>
    </xf>
    <xf numFmtId="0" fontId="16" fillId="0" borderId="0"/>
    <xf numFmtId="0" fontId="26" fillId="0" borderId="0"/>
    <xf numFmtId="0" fontId="19" fillId="0" borderId="0"/>
    <xf numFmtId="0" fontId="16" fillId="0" borderId="0"/>
    <xf numFmtId="0" fontId="19" fillId="0" borderId="0"/>
    <xf numFmtId="0" fontId="26" fillId="0" borderId="0"/>
    <xf numFmtId="0" fontId="16" fillId="0" borderId="0"/>
    <xf numFmtId="0" fontId="26" fillId="0" borderId="0"/>
    <xf numFmtId="0" fontId="20" fillId="0" borderId="0" applyNumberFormat="0" applyFill="0" applyBorder="0" applyProtection="0">
      <alignment vertical="top" wrapText="1"/>
    </xf>
    <xf numFmtId="0" fontId="26" fillId="0" borderId="0"/>
    <xf numFmtId="0" fontId="26" fillId="0" borderId="0"/>
    <xf numFmtId="0" fontId="26" fillId="0" borderId="0"/>
    <xf numFmtId="0" fontId="16" fillId="0" borderId="0"/>
    <xf numFmtId="0" fontId="26" fillId="0" borderId="0"/>
    <xf numFmtId="0" fontId="26" fillId="0" borderId="0"/>
    <xf numFmtId="0" fontId="26" fillId="0" borderId="0"/>
    <xf numFmtId="0" fontId="26" fillId="14" borderId="1" applyNumberFormat="0" applyFont="0" applyAlignment="0" applyProtection="0"/>
    <xf numFmtId="0" fontId="26" fillId="14" borderId="1" applyNumberFormat="0" applyFont="0" applyAlignment="0" applyProtection="0"/>
    <xf numFmtId="9" fontId="26" fillId="0" borderId="0" applyFont="0" applyFill="0" applyBorder="0" applyAlignment="0" applyProtection="0"/>
    <xf numFmtId="10" fontId="24" fillId="0" borderId="0" applyFill="0" applyBorder="0" applyAlignment="0" applyProtection="0"/>
    <xf numFmtId="9" fontId="1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9" fontId="25" fillId="0" borderId="0">
      <alignment horizontal="center" vertical="center"/>
    </xf>
    <xf numFmtId="41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0" fontId="14" fillId="0" borderId="0"/>
    <xf numFmtId="0" fontId="14" fillId="0" borderId="0"/>
    <xf numFmtId="0" fontId="16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6" fillId="0" borderId="0"/>
    <xf numFmtId="16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2" borderId="0" applyNumberFormat="0" applyBorder="0" applyAlignment="0" applyProtection="0"/>
    <xf numFmtId="0" fontId="31" fillId="16" borderId="0" applyNumberFormat="0" applyBorder="0" applyAlignment="0" applyProtection="0"/>
    <xf numFmtId="0" fontId="32" fillId="33" borderId="2" applyNumberFormat="0" applyAlignment="0" applyProtection="0"/>
    <xf numFmtId="0" fontId="33" fillId="34" borderId="3" applyNumberFormat="0" applyAlignment="0" applyProtection="0"/>
    <xf numFmtId="0" fontId="33" fillId="34" borderId="3" applyNumberFormat="0" applyAlignment="0" applyProtection="0"/>
    <xf numFmtId="184" fontId="34" fillId="0" borderId="0">
      <protection locked="0"/>
    </xf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184" fontId="34" fillId="0" borderId="0">
      <protection locked="0"/>
    </xf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29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29" fillId="43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29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8" borderId="0" applyNumberFormat="0" applyBorder="0" applyAlignment="0" applyProtection="0"/>
    <xf numFmtId="0" fontId="29" fillId="49" borderId="0" applyNumberFormat="0" applyBorder="0" applyAlignment="0" applyProtection="0"/>
    <xf numFmtId="0" fontId="14" fillId="50" borderId="0" applyNumberFormat="0" applyBorder="0" applyAlignment="0" applyProtection="0"/>
    <xf numFmtId="0" fontId="14" fillId="51" borderId="0" applyNumberFormat="0" applyBorder="0" applyAlignment="0" applyProtection="0"/>
    <xf numFmtId="0" fontId="29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54" borderId="0" applyNumberFormat="0" applyBorder="0" applyAlignment="0" applyProtection="0"/>
    <xf numFmtId="0" fontId="29" fillId="55" borderId="0" applyNumberFormat="0" applyBorder="0" applyAlignment="0" applyProtection="0"/>
    <xf numFmtId="0" fontId="35" fillId="0" borderId="0"/>
    <xf numFmtId="173" fontId="15" fillId="0" borderId="0" applyFont="0" applyFill="0" applyBorder="0" applyAlignment="0" applyProtection="0"/>
    <xf numFmtId="180" fontId="16" fillId="0" borderId="0" applyFont="0" applyFill="0" applyBorder="0" applyAlignment="0" applyProtection="0"/>
    <xf numFmtId="0" fontId="36" fillId="0" borderId="0" applyNumberForma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0" fontId="37" fillId="17" borderId="0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4" applyNumberFormat="0" applyFill="0" applyAlignment="0" applyProtection="0"/>
    <xf numFmtId="0" fontId="40" fillId="0" borderId="0" applyNumberFormat="0" applyFill="0" applyBorder="0" applyAlignment="0" applyProtection="0"/>
    <xf numFmtId="184" fontId="41" fillId="0" borderId="0">
      <protection locked="0"/>
    </xf>
    <xf numFmtId="184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20" borderId="2" applyNumberFormat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5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5" fontId="16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7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1" fillId="0" borderId="0"/>
    <xf numFmtId="0" fontId="16" fillId="0" borderId="0"/>
    <xf numFmtId="0" fontId="16" fillId="0" borderId="0"/>
    <xf numFmtId="0" fontId="2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6" fillId="0" borderId="0"/>
    <xf numFmtId="0" fontId="16" fillId="56" borderId="6" applyNumberFormat="0" applyFont="0" applyAlignment="0" applyProtection="0"/>
    <xf numFmtId="0" fontId="45" fillId="33" borderId="7" applyNumberFormat="0" applyAlignment="0" applyProtection="0"/>
    <xf numFmtId="9" fontId="21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86" fontId="16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170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13" fillId="0" borderId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7" borderId="0" applyNumberFormat="0" applyBorder="0" applyAlignment="0" applyProtection="0"/>
    <xf numFmtId="0" fontId="13" fillId="48" borderId="0" applyNumberFormat="0" applyBorder="0" applyAlignment="0" applyProtection="0"/>
    <xf numFmtId="0" fontId="13" fillId="50" borderId="0" applyNumberFormat="0" applyBorder="0" applyAlignment="0" applyProtection="0"/>
    <xf numFmtId="0" fontId="13" fillId="51" borderId="0" applyNumberFormat="0" applyBorder="0" applyAlignment="0" applyProtection="0"/>
    <xf numFmtId="0" fontId="13" fillId="53" borderId="0" applyNumberFormat="0" applyBorder="0" applyAlignment="0" applyProtection="0"/>
    <xf numFmtId="0" fontId="13" fillId="54" borderId="0" applyNumberFormat="0" applyBorder="0" applyAlignment="0" applyProtection="0"/>
    <xf numFmtId="43" fontId="13" fillId="0" borderId="0" applyFont="0" applyFill="0" applyBorder="0" applyAlignment="0" applyProtection="0"/>
    <xf numFmtId="187" fontId="16" fillId="0" borderId="0" applyFont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69" fontId="15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72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21" fillId="0" borderId="0"/>
    <xf numFmtId="0" fontId="21" fillId="0" borderId="0"/>
    <xf numFmtId="0" fontId="16" fillId="0" borderId="0"/>
    <xf numFmtId="0" fontId="2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5" fillId="33" borderId="8" applyNumberFormat="0" applyAlignment="0" applyProtection="0"/>
    <xf numFmtId="184" fontId="34" fillId="0" borderId="0">
      <protection locked="0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16" fillId="0" borderId="0" applyNumberFormat="0" applyFill="0" applyBorder="0" applyAlignment="0" applyProtection="0">
      <alignment vertical="top"/>
      <protection locked="0"/>
    </xf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89" fontId="37" fillId="0" borderId="0" applyFont="0" applyFill="0" applyProtection="0"/>
    <xf numFmtId="189" fontId="16" fillId="0" borderId="0" applyFont="0" applyFill="0" applyProtection="0"/>
    <xf numFmtId="189" fontId="16" fillId="0" borderId="0" applyFont="0" applyFill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9" fontId="37" fillId="0" borderId="0" applyFont="0" applyFill="0" applyProtection="0"/>
    <xf numFmtId="189" fontId="16" fillId="0" borderId="0" applyFont="0" applyFill="0" applyProtection="0"/>
    <xf numFmtId="189" fontId="16" fillId="0" borderId="0" applyFont="0" applyFill="0" applyProtection="0"/>
    <xf numFmtId="170" fontId="37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37" fillId="0" borderId="0" applyFont="0" applyFill="0" applyBorder="0" applyAlignment="0" applyProtection="0"/>
    <xf numFmtId="164" fontId="16" fillId="0" borderId="0" applyFont="0" applyFill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6" fontId="16" fillId="0" borderId="0" applyFont="0" applyFill="0" applyBorder="0" applyAlignment="0" applyProtection="0"/>
    <xf numFmtId="0" fontId="37" fillId="0" borderId="0" applyFont="0" applyFill="0" applyProtection="0"/>
    <xf numFmtId="0" fontId="16" fillId="0" borderId="0" applyFont="0" applyFill="0" applyProtection="0"/>
    <xf numFmtId="0" fontId="16" fillId="0" borderId="0" applyFont="0" applyFill="0" applyProtection="0"/>
    <xf numFmtId="0" fontId="16" fillId="0" borderId="0" applyFont="0" applyFill="0" applyProtection="0"/>
    <xf numFmtId="0" fontId="16" fillId="0" borderId="0" applyFont="0" applyFill="0" applyProtection="0"/>
    <xf numFmtId="182" fontId="37" fillId="0" borderId="0" applyFont="0" applyFill="0" applyProtection="0"/>
    <xf numFmtId="182" fontId="16" fillId="0" borderId="0" applyFont="0" applyFill="0" applyProtection="0"/>
    <xf numFmtId="182" fontId="16" fillId="0" borderId="0" applyFont="0" applyFill="0" applyProtection="0"/>
    <xf numFmtId="190" fontId="16" fillId="0" borderId="0" applyFont="0" applyFill="0" applyProtection="0"/>
    <xf numFmtId="190" fontId="16" fillId="0" borderId="0" applyFont="0" applyFill="0" applyProtection="0"/>
    <xf numFmtId="191" fontId="16" fillId="0" borderId="0" applyFont="0" applyFill="0" applyProtection="0"/>
    <xf numFmtId="191" fontId="16" fillId="0" borderId="0" applyFont="0" applyFill="0" applyProtection="0"/>
    <xf numFmtId="170" fontId="37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92" fontId="16" fillId="0" borderId="0" applyFont="0" applyFill="0" applyProtection="0"/>
    <xf numFmtId="192" fontId="16" fillId="0" borderId="0" applyFont="0" applyFill="0" applyProtection="0"/>
    <xf numFmtId="164" fontId="37" fillId="0" borderId="0" applyFont="0" applyFill="0" applyProtection="0"/>
    <xf numFmtId="164" fontId="16" fillId="0" borderId="0" applyFont="0" applyFill="0" applyProtection="0"/>
    <xf numFmtId="164" fontId="16" fillId="0" borderId="0" applyFont="0" applyFill="0" applyProtection="0"/>
    <xf numFmtId="164" fontId="16" fillId="0" borderId="0" applyFont="0" applyFill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13" fontId="37" fillId="0" borderId="0" applyFont="0" applyFill="0" applyProtection="0"/>
    <xf numFmtId="13" fontId="37" fillId="0" borderId="0" applyFont="0" applyFill="0" applyProtection="0"/>
    <xf numFmtId="13" fontId="16" fillId="0" borderId="0" applyFont="0" applyFill="0" applyProtection="0"/>
    <xf numFmtId="13" fontId="16" fillId="0" borderId="0" applyFont="0" applyFill="0" applyProtection="0"/>
    <xf numFmtId="9" fontId="49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2" fillId="0" borderId="0"/>
    <xf numFmtId="41" fontId="12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177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1" fontId="50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16" fillId="0" borderId="0"/>
    <xf numFmtId="0" fontId="16" fillId="0" borderId="0"/>
    <xf numFmtId="17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41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50" fillId="0" borderId="0" applyFont="0" applyFill="0" applyBorder="0" applyAlignment="0" applyProtection="0"/>
    <xf numFmtId="169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0" fontId="53" fillId="0" borderId="0"/>
    <xf numFmtId="0" fontId="6" fillId="0" borderId="0"/>
    <xf numFmtId="169" fontId="50" fillId="0" borderId="0" applyFont="0" applyFill="0" applyBorder="0" applyAlignment="0" applyProtection="0"/>
    <xf numFmtId="0" fontId="5" fillId="0" borderId="0"/>
    <xf numFmtId="9" fontId="50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17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9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1" applyNumberFormat="0" applyFont="0" applyAlignment="0" applyProtection="0"/>
    <xf numFmtId="0" fontId="4" fillId="14" borderId="1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1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33" borderId="87" applyNumberFormat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3" fillId="20" borderId="87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56" borderId="88" applyNumberFormat="0" applyFont="0" applyAlignment="0" applyProtection="0"/>
    <xf numFmtId="0" fontId="45" fillId="33" borderId="89" applyNumberFormat="0" applyAlignment="0" applyProtection="0"/>
    <xf numFmtId="0" fontId="4" fillId="0" borderId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33" borderId="89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1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177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1" fontId="50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4" fillId="0" borderId="0"/>
    <xf numFmtId="0" fontId="4" fillId="0" borderId="0"/>
    <xf numFmtId="0" fontId="50" fillId="0" borderId="0"/>
    <xf numFmtId="0" fontId="2" fillId="0" borderId="0"/>
    <xf numFmtId="165" fontId="2" fillId="0" borderId="0" applyFont="0" applyFill="0" applyBorder="0" applyAlignment="0" applyProtection="0"/>
  </cellStyleXfs>
  <cellXfs count="724">
    <xf numFmtId="0" fontId="0" fillId="0" borderId="0" xfId="0"/>
    <xf numFmtId="0" fontId="16" fillId="0" borderId="0" xfId="91"/>
    <xf numFmtId="0" fontId="57" fillId="0" borderId="54" xfId="91" applyFont="1" applyBorder="1" applyAlignment="1">
      <alignment horizontal="center"/>
    </xf>
    <xf numFmtId="0" fontId="58" fillId="0" borderId="55" xfId="91" applyFont="1" applyBorder="1" applyAlignment="1">
      <alignment horizontal="center"/>
    </xf>
    <xf numFmtId="0" fontId="57" fillId="0" borderId="55" xfId="91" applyFont="1" applyBorder="1" applyAlignment="1">
      <alignment vertical="center"/>
    </xf>
    <xf numFmtId="0" fontId="57" fillId="0" borderId="56" xfId="91" applyFont="1" applyBorder="1" applyAlignment="1">
      <alignment vertical="center"/>
    </xf>
    <xf numFmtId="0" fontId="57" fillId="0" borderId="0" xfId="91" applyFont="1"/>
    <xf numFmtId="0" fontId="16" fillId="0" borderId="25" xfId="91" applyBorder="1" applyAlignment="1">
      <alignment horizontal="center"/>
    </xf>
    <xf numFmtId="0" fontId="25" fillId="0" borderId="26" xfId="91" applyFont="1" applyBorder="1" applyAlignment="1">
      <alignment horizontal="center"/>
    </xf>
    <xf numFmtId="0" fontId="25" fillId="0" borderId="26" xfId="91" applyFont="1" applyBorder="1" applyAlignment="1">
      <alignment horizontal="left"/>
    </xf>
    <xf numFmtId="0" fontId="54" fillId="0" borderId="26" xfId="91" applyFont="1" applyBorder="1" applyAlignment="1">
      <alignment horizontal="center" vertical="center"/>
    </xf>
    <xf numFmtId="0" fontId="54" fillId="0" borderId="38" xfId="91" applyFont="1" applyBorder="1" applyAlignment="1">
      <alignment horizontal="center" vertical="center"/>
    </xf>
    <xf numFmtId="0" fontId="54" fillId="0" borderId="21" xfId="91" applyFont="1" applyBorder="1" applyAlignment="1">
      <alignment horizontal="center" vertical="center"/>
    </xf>
    <xf numFmtId="0" fontId="59" fillId="0" borderId="27" xfId="91" applyFont="1" applyBorder="1" applyAlignment="1">
      <alignment horizontal="center"/>
    </xf>
    <xf numFmtId="0" fontId="55" fillId="0" borderId="0" xfId="91" applyFont="1" applyAlignment="1">
      <alignment horizontal="center"/>
    </xf>
    <xf numFmtId="0" fontId="55" fillId="0" borderId="0" xfId="91" applyFont="1" applyAlignment="1">
      <alignment horizontal="left"/>
    </xf>
    <xf numFmtId="0" fontId="59" fillId="0" borderId="0" xfId="91" applyFont="1" applyAlignment="1">
      <alignment horizontal="right" vertical="center"/>
    </xf>
    <xf numFmtId="0" fontId="59" fillId="0" borderId="0" xfId="91" applyFont="1" applyAlignment="1">
      <alignment horizontal="center" vertical="center"/>
    </xf>
    <xf numFmtId="0" fontId="59" fillId="0" borderId="57" xfId="91" applyFont="1" applyBorder="1" applyAlignment="1">
      <alignment horizontal="center" vertical="center"/>
    </xf>
    <xf numFmtId="0" fontId="59" fillId="0" borderId="0" xfId="91" applyFont="1"/>
    <xf numFmtId="0" fontId="60" fillId="0" borderId="0" xfId="91" applyFont="1" applyAlignment="1">
      <alignment horizontal="center"/>
    </xf>
    <xf numFmtId="0" fontId="25" fillId="0" borderId="0" xfId="91" applyFont="1" applyAlignment="1">
      <alignment horizontal="center"/>
    </xf>
    <xf numFmtId="0" fontId="61" fillId="0" borderId="0" xfId="91" applyFont="1" applyAlignment="1">
      <alignment horizontal="left" vertical="center"/>
    </xf>
    <xf numFmtId="0" fontId="54" fillId="0" borderId="0" xfId="91" applyFont="1" applyAlignment="1">
      <alignment horizontal="center" vertical="center"/>
    </xf>
    <xf numFmtId="0" fontId="54" fillId="0" borderId="57" xfId="91" applyFont="1" applyBorder="1" applyAlignment="1">
      <alignment horizontal="center" vertical="center"/>
    </xf>
    <xf numFmtId="0" fontId="25" fillId="0" borderId="27" xfId="91" applyFont="1" applyBorder="1" applyAlignment="1">
      <alignment horizontal="left"/>
    </xf>
    <xf numFmtId="0" fontId="16" fillId="0" borderId="42" xfId="91" applyBorder="1" applyAlignment="1">
      <alignment horizontal="right"/>
    </xf>
    <xf numFmtId="0" fontId="16" fillId="0" borderId="0" xfId="91" applyAlignment="1">
      <alignment horizontal="center"/>
    </xf>
    <xf numFmtId="0" fontId="16" fillId="0" borderId="0" xfId="91" applyAlignment="1">
      <alignment horizontal="right"/>
    </xf>
    <xf numFmtId="0" fontId="25" fillId="0" borderId="0" xfId="91" applyFont="1" applyAlignment="1">
      <alignment horizontal="right"/>
    </xf>
    <xf numFmtId="0" fontId="16" fillId="0" borderId="42" xfId="91" applyBorder="1" applyAlignment="1">
      <alignment horizontal="center"/>
    </xf>
    <xf numFmtId="0" fontId="16" fillId="0" borderId="57" xfId="91" applyBorder="1" applyAlignment="1">
      <alignment horizontal="center"/>
    </xf>
    <xf numFmtId="0" fontId="54" fillId="0" borderId="28" xfId="91" applyFont="1" applyBorder="1" applyAlignment="1">
      <alignment horizontal="left"/>
    </xf>
    <xf numFmtId="0" fontId="54" fillId="0" borderId="14" xfId="91" applyFont="1" applyBorder="1" applyAlignment="1">
      <alignment horizontal="right"/>
    </xf>
    <xf numFmtId="0" fontId="54" fillId="0" borderId="14" xfId="91" applyFont="1" applyBorder="1" applyAlignment="1">
      <alignment horizontal="center"/>
    </xf>
    <xf numFmtId="0" fontId="16" fillId="0" borderId="25" xfId="91" applyBorder="1"/>
    <xf numFmtId="0" fontId="16" fillId="0" borderId="26" xfId="91" applyBorder="1"/>
    <xf numFmtId="0" fontId="16" fillId="0" borderId="39" xfId="91" applyBorder="1"/>
    <xf numFmtId="0" fontId="25" fillId="0" borderId="27" xfId="91" applyFont="1" applyBorder="1" applyAlignment="1" applyProtection="1">
      <alignment horizontal="left"/>
      <protection locked="0"/>
    </xf>
    <xf numFmtId="0" fontId="25" fillId="0" borderId="42" xfId="91" applyFont="1" applyBorder="1" applyAlignment="1" applyProtection="1">
      <alignment horizontal="left"/>
      <protection locked="0"/>
    </xf>
    <xf numFmtId="0" fontId="25" fillId="0" borderId="0" xfId="91" applyFont="1" applyAlignment="1" applyProtection="1">
      <alignment horizontal="center"/>
      <protection locked="0"/>
    </xf>
    <xf numFmtId="0" fontId="16" fillId="0" borderId="42" xfId="91" applyBorder="1" applyProtection="1">
      <protection locked="0"/>
    </xf>
    <xf numFmtId="0" fontId="16" fillId="0" borderId="0" xfId="91" applyProtection="1">
      <protection locked="0"/>
    </xf>
    <xf numFmtId="0" fontId="16" fillId="0" borderId="57" xfId="91" applyBorder="1"/>
    <xf numFmtId="0" fontId="25" fillId="0" borderId="27" xfId="91" applyFont="1" applyBorder="1" applyProtection="1">
      <protection locked="0"/>
    </xf>
    <xf numFmtId="0" fontId="25" fillId="0" borderId="12" xfId="91" applyFont="1" applyBorder="1"/>
    <xf numFmtId="0" fontId="16" fillId="0" borderId="42" xfId="91" applyBorder="1" applyAlignment="1" applyProtection="1">
      <alignment horizontal="center"/>
      <protection locked="0"/>
    </xf>
    <xf numFmtId="0" fontId="25" fillId="0" borderId="42" xfId="91" applyFont="1" applyBorder="1"/>
    <xf numFmtId="0" fontId="16" fillId="0" borderId="12" xfId="91" applyBorder="1" applyAlignment="1" applyProtection="1">
      <alignment horizontal="center"/>
      <protection locked="0"/>
    </xf>
    <xf numFmtId="0" fontId="25" fillId="0" borderId="0" xfId="91" applyFont="1"/>
    <xf numFmtId="0" fontId="16" fillId="0" borderId="0" xfId="91" applyAlignment="1" applyProtection="1">
      <alignment horizontal="center"/>
      <protection locked="0"/>
    </xf>
    <xf numFmtId="0" fontId="16" fillId="0" borderId="57" xfId="91" applyBorder="1" applyAlignment="1" applyProtection="1">
      <alignment horizontal="center"/>
      <protection locked="0"/>
    </xf>
    <xf numFmtId="0" fontId="16" fillId="0" borderId="42" xfId="91" applyBorder="1"/>
    <xf numFmtId="0" fontId="16" fillId="0" borderId="43" xfId="91" applyBorder="1" applyAlignment="1" applyProtection="1">
      <alignment horizontal="center"/>
      <protection locked="0"/>
    </xf>
    <xf numFmtId="0" fontId="16" fillId="0" borderId="43" xfId="91" applyBorder="1" applyAlignment="1">
      <alignment horizontal="center"/>
    </xf>
    <xf numFmtId="0" fontId="25" fillId="58" borderId="0" xfId="91" applyFont="1" applyFill="1" applyAlignment="1">
      <alignment horizontal="center"/>
    </xf>
    <xf numFmtId="0" fontId="16" fillId="58" borderId="42" xfId="91" applyFill="1" applyBorder="1" applyAlignment="1">
      <alignment horizontal="center"/>
    </xf>
    <xf numFmtId="0" fontId="62" fillId="58" borderId="43" xfId="91" applyFont="1" applyFill="1" applyBorder="1" applyAlignment="1">
      <alignment horizontal="center"/>
    </xf>
    <xf numFmtId="0" fontId="16" fillId="0" borderId="42" xfId="91" applyBorder="1" applyAlignment="1">
      <alignment horizontal="center" vertical="center"/>
    </xf>
    <xf numFmtId="0" fontId="55" fillId="0" borderId="27" xfId="91" applyFont="1" applyBorder="1" applyAlignment="1" applyProtection="1">
      <alignment vertical="top"/>
      <protection locked="0"/>
    </xf>
    <xf numFmtId="0" fontId="55" fillId="0" borderId="0" xfId="91" applyFont="1" applyAlignment="1">
      <alignment vertical="top"/>
    </xf>
    <xf numFmtId="0" fontId="59" fillId="0" borderId="0" xfId="91" applyFont="1" applyAlignment="1">
      <alignment horizontal="center" vertical="top"/>
    </xf>
    <xf numFmtId="0" fontId="59" fillId="0" borderId="0" xfId="91" applyFont="1" applyAlignment="1">
      <alignment vertical="top"/>
    </xf>
    <xf numFmtId="0" fontId="59" fillId="0" borderId="57" xfId="91" applyFont="1" applyBorder="1" applyAlignment="1">
      <alignment horizontal="center" vertical="top"/>
    </xf>
    <xf numFmtId="0" fontId="16" fillId="0" borderId="27" xfId="91" applyBorder="1"/>
    <xf numFmtId="0" fontId="16" fillId="58" borderId="27" xfId="91" applyFill="1" applyBorder="1"/>
    <xf numFmtId="0" fontId="16" fillId="58" borderId="0" xfId="91" applyFill="1"/>
    <xf numFmtId="0" fontId="16" fillId="58" borderId="57" xfId="91" applyFill="1" applyBorder="1"/>
    <xf numFmtId="0" fontId="25" fillId="58" borderId="60" xfId="91" applyFont="1" applyFill="1" applyBorder="1" applyAlignment="1">
      <alignment horizontal="center" vertical="center"/>
    </xf>
    <xf numFmtId="0" fontId="25" fillId="58" borderId="61" xfId="91" applyFont="1" applyFill="1" applyBorder="1" applyAlignment="1">
      <alignment horizontal="center" vertical="center" wrapText="1"/>
    </xf>
    <xf numFmtId="0" fontId="16" fillId="58" borderId="64" xfId="91" applyFill="1" applyBorder="1"/>
    <xf numFmtId="0" fontId="16" fillId="58" borderId="65" xfId="91" applyFill="1" applyBorder="1"/>
    <xf numFmtId="0" fontId="16" fillId="58" borderId="66" xfId="91" applyFill="1" applyBorder="1"/>
    <xf numFmtId="0" fontId="16" fillId="58" borderId="65" xfId="91" applyFill="1" applyBorder="1" applyAlignment="1">
      <alignment horizontal="center"/>
    </xf>
    <xf numFmtId="0" fontId="25" fillId="58" borderId="68" xfId="91" applyFont="1" applyFill="1" applyBorder="1"/>
    <xf numFmtId="0" fontId="16" fillId="58" borderId="46" xfId="91" applyFill="1" applyBorder="1"/>
    <xf numFmtId="0" fontId="16" fillId="58" borderId="47" xfId="91" applyFill="1" applyBorder="1"/>
    <xf numFmtId="0" fontId="55" fillId="58" borderId="27" xfId="91" applyFont="1" applyFill="1" applyBorder="1"/>
    <xf numFmtId="0" fontId="16" fillId="58" borderId="14" xfId="91" applyFill="1" applyBorder="1"/>
    <xf numFmtId="0" fontId="56" fillId="58" borderId="38" xfId="91" applyFont="1" applyFill="1" applyBorder="1" applyAlignment="1">
      <alignment horizontal="center"/>
    </xf>
    <xf numFmtId="0" fontId="56" fillId="58" borderId="21" xfId="91" applyFont="1" applyFill="1" applyBorder="1" applyAlignment="1">
      <alignment horizontal="center"/>
    </xf>
    <xf numFmtId="0" fontId="54" fillId="0" borderId="0" xfId="91" applyFont="1"/>
    <xf numFmtId="0" fontId="54" fillId="58" borderId="9" xfId="91" applyFont="1" applyFill="1" applyBorder="1"/>
    <xf numFmtId="0" fontId="54" fillId="58" borderId="22" xfId="91" applyFont="1" applyFill="1" applyBorder="1"/>
    <xf numFmtId="0" fontId="54" fillId="58" borderId="52" xfId="91" applyFont="1" applyFill="1" applyBorder="1"/>
    <xf numFmtId="0" fontId="54" fillId="58" borderId="53" xfId="91" applyFont="1" applyFill="1" applyBorder="1"/>
    <xf numFmtId="169" fontId="54" fillId="58" borderId="73" xfId="69" applyFont="1" applyFill="1" applyBorder="1"/>
    <xf numFmtId="0" fontId="56" fillId="58" borderId="27" xfId="91" applyFont="1" applyFill="1" applyBorder="1"/>
    <xf numFmtId="0" fontId="54" fillId="58" borderId="0" xfId="91" applyFont="1" applyFill="1"/>
    <xf numFmtId="0" fontId="54" fillId="58" borderId="57" xfId="91" applyFont="1" applyFill="1" applyBorder="1"/>
    <xf numFmtId="0" fontId="25" fillId="58" borderId="71" xfId="91" applyFont="1" applyFill="1" applyBorder="1"/>
    <xf numFmtId="0" fontId="16" fillId="58" borderId="12" xfId="91" applyFill="1" applyBorder="1"/>
    <xf numFmtId="0" fontId="16" fillId="58" borderId="74" xfId="91" applyFill="1" applyBorder="1"/>
    <xf numFmtId="0" fontId="54" fillId="58" borderId="28" xfId="91" applyFont="1" applyFill="1" applyBorder="1"/>
    <xf numFmtId="0" fontId="54" fillId="58" borderId="14" xfId="91" applyFont="1" applyFill="1" applyBorder="1"/>
    <xf numFmtId="0" fontId="56" fillId="58" borderId="20" xfId="91" applyFont="1" applyFill="1" applyBorder="1" applyAlignment="1">
      <alignment horizontal="center"/>
    </xf>
    <xf numFmtId="0" fontId="54" fillId="58" borderId="12" xfId="91" applyFont="1" applyFill="1" applyBorder="1"/>
    <xf numFmtId="0" fontId="54" fillId="58" borderId="46" xfId="91" applyFont="1" applyFill="1" applyBorder="1"/>
    <xf numFmtId="0" fontId="54" fillId="58" borderId="75" xfId="91" applyFont="1" applyFill="1" applyBorder="1"/>
    <xf numFmtId="0" fontId="54" fillId="58" borderId="24" xfId="91" applyFont="1" applyFill="1" applyBorder="1"/>
    <xf numFmtId="0" fontId="54" fillId="58" borderId="27" xfId="91" applyFont="1" applyFill="1" applyBorder="1"/>
    <xf numFmtId="0" fontId="54" fillId="58" borderId="74" xfId="91" applyFont="1" applyFill="1" applyBorder="1"/>
    <xf numFmtId="0" fontId="56" fillId="58" borderId="69" xfId="91" applyFont="1" applyFill="1" applyBorder="1" applyAlignment="1">
      <alignment horizontal="center" vertical="center"/>
    </xf>
    <xf numFmtId="0" fontId="56" fillId="58" borderId="38" xfId="91" applyFont="1" applyFill="1" applyBorder="1" applyAlignment="1">
      <alignment horizontal="center" vertical="center"/>
    </xf>
    <xf numFmtId="0" fontId="56" fillId="58" borderId="38" xfId="91" applyFont="1" applyFill="1" applyBorder="1" applyAlignment="1">
      <alignment horizontal="center" vertical="center" wrapText="1"/>
    </xf>
    <xf numFmtId="0" fontId="56" fillId="58" borderId="62" xfId="91" applyFont="1" applyFill="1" applyBorder="1" applyAlignment="1">
      <alignment horizontal="center" vertical="center" wrapText="1"/>
    </xf>
    <xf numFmtId="0" fontId="56" fillId="58" borderId="21" xfId="91" applyFont="1" applyFill="1" applyBorder="1" applyAlignment="1">
      <alignment horizontal="center" vertical="center"/>
    </xf>
    <xf numFmtId="0" fontId="54" fillId="58" borderId="71" xfId="91" applyFont="1" applyFill="1" applyBorder="1"/>
    <xf numFmtId="0" fontId="54" fillId="58" borderId="65" xfId="91" applyFont="1" applyFill="1" applyBorder="1"/>
    <xf numFmtId="0" fontId="54" fillId="58" borderId="66" xfId="91" applyFont="1" applyFill="1" applyBorder="1"/>
    <xf numFmtId="169" fontId="54" fillId="58" borderId="76" xfId="69" applyFont="1" applyFill="1" applyBorder="1"/>
    <xf numFmtId="0" fontId="56" fillId="58" borderId="21" xfId="91" applyFont="1" applyFill="1" applyBorder="1" applyAlignment="1">
      <alignment horizontal="center" vertical="center" wrapText="1"/>
    </xf>
    <xf numFmtId="0" fontId="56" fillId="58" borderId="62" xfId="91" applyFont="1" applyFill="1" applyBorder="1" applyAlignment="1">
      <alignment horizontal="center"/>
    </xf>
    <xf numFmtId="0" fontId="56" fillId="58" borderId="69" xfId="91" applyFont="1" applyFill="1" applyBorder="1" applyAlignment="1">
      <alignment horizontal="center" wrapText="1"/>
    </xf>
    <xf numFmtId="0" fontId="56" fillId="58" borderId="38" xfId="91" applyFont="1" applyFill="1" applyBorder="1" applyAlignment="1">
      <alignment horizontal="center" wrapText="1"/>
    </xf>
    <xf numFmtId="0" fontId="56" fillId="58" borderId="21" xfId="91" applyFont="1" applyFill="1" applyBorder="1" applyAlignment="1">
      <alignment horizontal="center" wrapText="1"/>
    </xf>
    <xf numFmtId="176" fontId="54" fillId="58" borderId="12" xfId="35" applyFont="1" applyFill="1" applyBorder="1"/>
    <xf numFmtId="9" fontId="54" fillId="58" borderId="19" xfId="110" applyFont="1" applyFill="1" applyBorder="1"/>
    <xf numFmtId="9" fontId="54" fillId="58" borderId="9" xfId="110" applyFont="1" applyFill="1" applyBorder="1"/>
    <xf numFmtId="176" fontId="54" fillId="58" borderId="22" xfId="35" applyFont="1" applyFill="1" applyBorder="1"/>
    <xf numFmtId="0" fontId="54" fillId="58" borderId="68" xfId="91" applyFont="1" applyFill="1" applyBorder="1"/>
    <xf numFmtId="176" fontId="54" fillId="58" borderId="66" xfId="35" applyFont="1" applyFill="1" applyBorder="1"/>
    <xf numFmtId="9" fontId="54" fillId="58" borderId="72" xfId="110" applyFont="1" applyFill="1" applyBorder="1"/>
    <xf numFmtId="0" fontId="54" fillId="0" borderId="27" xfId="91" applyFont="1" applyBorder="1"/>
    <xf numFmtId="0" fontId="54" fillId="0" borderId="42" xfId="91" applyFont="1" applyBorder="1"/>
    <xf numFmtId="0" fontId="54" fillId="0" borderId="57" xfId="91" applyFont="1" applyBorder="1"/>
    <xf numFmtId="0" fontId="25" fillId="0" borderId="61" xfId="91" applyFont="1" applyBorder="1"/>
    <xf numFmtId="0" fontId="16" fillId="0" borderId="62" xfId="91" applyBorder="1"/>
    <xf numFmtId="0" fontId="16" fillId="0" borderId="63" xfId="91" applyBorder="1"/>
    <xf numFmtId="0" fontId="16" fillId="0" borderId="71" xfId="91" applyBorder="1"/>
    <xf numFmtId="0" fontId="16" fillId="0" borderId="12" xfId="91" applyBorder="1"/>
    <xf numFmtId="0" fontId="16" fillId="0" borderId="74" xfId="91" applyBorder="1"/>
    <xf numFmtId="0" fontId="16" fillId="0" borderId="65" xfId="91" applyBorder="1"/>
    <xf numFmtId="0" fontId="16" fillId="0" borderId="66" xfId="91" applyBorder="1"/>
    <xf numFmtId="0" fontId="16" fillId="0" borderId="67" xfId="91" applyBorder="1"/>
    <xf numFmtId="0" fontId="6" fillId="0" borderId="0" xfId="472"/>
    <xf numFmtId="0" fontId="19" fillId="0" borderId="0" xfId="77"/>
    <xf numFmtId="14" fontId="64" fillId="0" borderId="9" xfId="472" applyNumberFormat="1" applyFont="1" applyBorder="1" applyAlignment="1">
      <alignment horizontal="center"/>
    </xf>
    <xf numFmtId="0" fontId="65" fillId="0" borderId="9" xfId="472" applyFont="1" applyBorder="1" applyAlignment="1">
      <alignment horizontal="center"/>
    </xf>
    <xf numFmtId="0" fontId="6" fillId="0" borderId="9" xfId="472" applyBorder="1"/>
    <xf numFmtId="0" fontId="65" fillId="0" borderId="9" xfId="472" applyFont="1" applyBorder="1"/>
    <xf numFmtId="0" fontId="6" fillId="59" borderId="9" xfId="472" applyFill="1" applyBorder="1"/>
    <xf numFmtId="0" fontId="6" fillId="0" borderId="9" xfId="472" applyBorder="1" applyAlignment="1">
      <alignment horizontal="left" vertical="center" wrapText="1"/>
    </xf>
    <xf numFmtId="0" fontId="66" fillId="0" borderId="19" xfId="472" applyFont="1" applyBorder="1" applyAlignment="1">
      <alignment horizontal="center"/>
    </xf>
    <xf numFmtId="0" fontId="66" fillId="0" borderId="9" xfId="472" applyFont="1" applyBorder="1"/>
    <xf numFmtId="0" fontId="66" fillId="0" borderId="9" xfId="472" applyFont="1" applyBorder="1" applyAlignment="1">
      <alignment wrapText="1"/>
    </xf>
    <xf numFmtId="0" fontId="6" fillId="0" borderId="19" xfId="472" applyBorder="1" applyAlignment="1">
      <alignment horizontal="center"/>
    </xf>
    <xf numFmtId="169" fontId="50" fillId="0" borderId="9" xfId="469" applyBorder="1" applyAlignment="1"/>
    <xf numFmtId="0" fontId="6" fillId="60" borderId="9" xfId="472" applyFill="1" applyBorder="1"/>
    <xf numFmtId="169" fontId="28" fillId="60" borderId="9" xfId="469" applyFont="1" applyFill="1" applyBorder="1" applyAlignment="1"/>
    <xf numFmtId="0" fontId="48" fillId="0" borderId="0" xfId="268"/>
    <xf numFmtId="44" fontId="19" fillId="0" borderId="0" xfId="77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70" fillId="0" borderId="60" xfId="0" applyFont="1" applyBorder="1" applyAlignment="1">
      <alignment horizontal="center" vertical="center"/>
    </xf>
    <xf numFmtId="0" fontId="69" fillId="0" borderId="96" xfId="0" applyFont="1" applyBorder="1" applyAlignment="1">
      <alignment horizontal="center" vertical="center"/>
    </xf>
    <xf numFmtId="0" fontId="68" fillId="0" borderId="9" xfId="0" applyFont="1" applyBorder="1" applyAlignment="1">
      <alignment horizontal="center" vertical="center"/>
    </xf>
    <xf numFmtId="0" fontId="68" fillId="0" borderId="38" xfId="0" applyFont="1" applyBorder="1" applyAlignment="1">
      <alignment horizontal="center" vertical="center"/>
    </xf>
    <xf numFmtId="0" fontId="68" fillId="0" borderId="22" xfId="0" applyFont="1" applyBorder="1" applyAlignment="1">
      <alignment horizontal="center" vertical="center"/>
    </xf>
    <xf numFmtId="0" fontId="68" fillId="0" borderId="32" xfId="0" applyFont="1" applyBorder="1" applyAlignment="1">
      <alignment horizontal="center" vertical="center"/>
    </xf>
    <xf numFmtId="0" fontId="68" fillId="0" borderId="81" xfId="0" applyFont="1" applyBorder="1" applyAlignment="1">
      <alignment horizontal="center" vertical="center"/>
    </xf>
    <xf numFmtId="0" fontId="68" fillId="0" borderId="82" xfId="0" applyFont="1" applyBorder="1" applyAlignment="1">
      <alignment horizontal="center" vertical="center"/>
    </xf>
    <xf numFmtId="0" fontId="68" fillId="0" borderId="44" xfId="0" applyFont="1" applyBorder="1" applyAlignment="1">
      <alignment horizontal="center" vertical="center"/>
    </xf>
    <xf numFmtId="0" fontId="68" fillId="0" borderId="48" xfId="0" applyFont="1" applyBorder="1" applyAlignment="1">
      <alignment horizontal="center" vertical="center"/>
    </xf>
    <xf numFmtId="0" fontId="68" fillId="0" borderId="98" xfId="0" applyFont="1" applyBorder="1" applyAlignment="1">
      <alignment horizontal="center" vertical="center"/>
    </xf>
    <xf numFmtId="0" fontId="68" fillId="0" borderId="99" xfId="0" applyFont="1" applyBorder="1" applyAlignment="1">
      <alignment horizontal="center" vertical="center"/>
    </xf>
    <xf numFmtId="0" fontId="68" fillId="0" borderId="0" xfId="0" applyFont="1" applyAlignment="1">
      <alignment horizontal="center" vertical="center"/>
    </xf>
    <xf numFmtId="196" fontId="3" fillId="0" borderId="82" xfId="469" applyNumberFormat="1" applyFont="1" applyFill="1" applyBorder="1" applyAlignment="1">
      <alignment horizontal="center" vertical="center"/>
    </xf>
    <xf numFmtId="3" fontId="69" fillId="0" borderId="96" xfId="0" applyNumberFormat="1" applyFont="1" applyBorder="1" applyAlignment="1">
      <alignment horizontal="center" vertical="center"/>
    </xf>
    <xf numFmtId="197" fontId="68" fillId="0" borderId="32" xfId="470" applyNumberFormat="1" applyFont="1" applyBorder="1" applyAlignment="1">
      <alignment horizontal="center" vertical="center"/>
    </xf>
    <xf numFmtId="44" fontId="68" fillId="0" borderId="98" xfId="0" applyNumberFormat="1" applyFont="1" applyBorder="1" applyAlignment="1">
      <alignment horizontal="center" vertical="center"/>
    </xf>
    <xf numFmtId="44" fontId="68" fillId="0" borderId="82" xfId="0" applyNumberFormat="1" applyFont="1" applyBorder="1" applyAlignment="1">
      <alignment horizontal="center" vertical="center"/>
    </xf>
    <xf numFmtId="44" fontId="68" fillId="0" borderId="84" xfId="0" applyNumberFormat="1" applyFont="1" applyBorder="1" applyAlignment="1">
      <alignment horizontal="center" vertical="center"/>
    </xf>
    <xf numFmtId="197" fontId="68" fillId="0" borderId="38" xfId="470" applyNumberFormat="1" applyFont="1" applyBorder="1" applyAlignment="1">
      <alignment horizontal="center" vertical="center"/>
    </xf>
    <xf numFmtId="197" fontId="68" fillId="0" borderId="21" xfId="470" applyNumberFormat="1" applyFont="1" applyBorder="1" applyAlignment="1">
      <alignment horizontal="center" vertical="center"/>
    </xf>
    <xf numFmtId="197" fontId="68" fillId="0" borderId="84" xfId="470" applyNumberFormat="1" applyFont="1" applyBorder="1" applyAlignment="1">
      <alignment horizontal="center" vertical="center"/>
    </xf>
    <xf numFmtId="0" fontId="68" fillId="0" borderId="102" xfId="0" applyFont="1" applyBorder="1" applyAlignment="1">
      <alignment horizontal="center" vertical="center"/>
    </xf>
    <xf numFmtId="197" fontId="68" fillId="0" borderId="52" xfId="470" applyNumberFormat="1" applyFont="1" applyBorder="1" applyAlignment="1">
      <alignment horizontal="center" vertical="center"/>
    </xf>
    <xf numFmtId="197" fontId="68" fillId="0" borderId="53" xfId="470" applyNumberFormat="1" applyFont="1" applyBorder="1" applyAlignment="1">
      <alignment horizontal="center" vertical="center"/>
    </xf>
    <xf numFmtId="0" fontId="68" fillId="0" borderId="104" xfId="0" applyFont="1" applyBorder="1" applyAlignment="1">
      <alignment horizontal="center" vertical="center"/>
    </xf>
    <xf numFmtId="197" fontId="68" fillId="0" borderId="99" xfId="0" applyNumberFormat="1" applyFont="1" applyBorder="1" applyAlignment="1">
      <alignment horizontal="center" vertical="center"/>
    </xf>
    <xf numFmtId="197" fontId="68" fillId="0" borderId="82" xfId="0" applyNumberFormat="1" applyFont="1" applyBorder="1" applyAlignment="1">
      <alignment horizontal="center" vertical="center"/>
    </xf>
    <xf numFmtId="44" fontId="68" fillId="0" borderId="99" xfId="0" applyNumberFormat="1" applyFont="1" applyBorder="1" applyAlignment="1">
      <alignment horizontal="center" vertical="center"/>
    </xf>
    <xf numFmtId="9" fontId="68" fillId="0" borderId="32" xfId="0" applyNumberFormat="1" applyFont="1" applyBorder="1" applyAlignment="1">
      <alignment horizontal="center" vertical="center"/>
    </xf>
    <xf numFmtId="196" fontId="68" fillId="0" borderId="84" xfId="0" applyNumberFormat="1" applyFont="1" applyBorder="1" applyAlignment="1">
      <alignment horizontal="center" vertical="center"/>
    </xf>
    <xf numFmtId="44" fontId="68" fillId="0" borderId="22" xfId="0" applyNumberFormat="1" applyFont="1" applyBorder="1" applyAlignment="1">
      <alignment horizontal="center" vertical="center"/>
    </xf>
    <xf numFmtId="196" fontId="68" fillId="0" borderId="82" xfId="0" applyNumberFormat="1" applyFont="1" applyBorder="1" applyAlignment="1">
      <alignment horizontal="center" vertical="center"/>
    </xf>
    <xf numFmtId="0" fontId="68" fillId="0" borderId="106" xfId="0" applyFont="1" applyBorder="1" applyAlignment="1">
      <alignment horizontal="center" vertical="center"/>
    </xf>
    <xf numFmtId="197" fontId="68" fillId="0" borderId="82" xfId="470" applyNumberFormat="1" applyFont="1" applyBorder="1" applyAlignment="1">
      <alignment horizontal="center" vertical="center"/>
    </xf>
    <xf numFmtId="169" fontId="68" fillId="0" borderId="84" xfId="0" applyNumberFormat="1" applyFont="1" applyBorder="1" applyAlignment="1">
      <alignment horizontal="center" vertical="center"/>
    </xf>
    <xf numFmtId="169" fontId="68" fillId="0" borderId="22" xfId="470" applyNumberFormat="1" applyFont="1" applyBorder="1" applyAlignment="1">
      <alignment horizontal="center" vertical="center"/>
    </xf>
    <xf numFmtId="169" fontId="68" fillId="0" borderId="82" xfId="0" applyNumberFormat="1" applyFont="1" applyBorder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197" fontId="68" fillId="0" borderId="104" xfId="470" applyNumberFormat="1" applyFont="1" applyBorder="1" applyAlignment="1">
      <alignment horizontal="center" vertical="center"/>
    </xf>
    <xf numFmtId="197" fontId="68" fillId="0" borderId="22" xfId="470" applyNumberFormat="1" applyFont="1" applyBorder="1" applyAlignment="1">
      <alignment horizontal="center" vertical="center"/>
    </xf>
    <xf numFmtId="2" fontId="68" fillId="0" borderId="38" xfId="0" applyNumberFormat="1" applyFont="1" applyBorder="1" applyAlignment="1">
      <alignment horizontal="center" vertical="center"/>
    </xf>
    <xf numFmtId="198" fontId="68" fillId="0" borderId="32" xfId="0" applyNumberFormat="1" applyFont="1" applyBorder="1" applyAlignment="1">
      <alignment horizontal="center" vertical="center"/>
    </xf>
    <xf numFmtId="0" fontId="68" fillId="0" borderId="108" xfId="0" applyFont="1" applyBorder="1" applyAlignment="1">
      <alignment horizontal="center" vertical="center"/>
    </xf>
    <xf numFmtId="197" fontId="68" fillId="0" borderId="108" xfId="470" applyNumberFormat="1" applyFont="1" applyBorder="1" applyAlignment="1">
      <alignment horizontal="center" vertical="center"/>
    </xf>
    <xf numFmtId="197" fontId="68" fillId="0" borderId="109" xfId="470" applyNumberFormat="1" applyFont="1" applyBorder="1" applyAlignment="1">
      <alignment horizontal="center" vertical="center"/>
    </xf>
    <xf numFmtId="197" fontId="68" fillId="0" borderId="9" xfId="470" applyNumberFormat="1" applyFont="1" applyBorder="1" applyAlignment="1">
      <alignment horizontal="center" vertical="center"/>
    </xf>
    <xf numFmtId="9" fontId="68" fillId="0" borderId="38" xfId="0" applyNumberFormat="1" applyFont="1" applyBorder="1" applyAlignment="1">
      <alignment horizontal="center" vertical="center"/>
    </xf>
    <xf numFmtId="0" fontId="68" fillId="0" borderId="111" xfId="0" applyFont="1" applyBorder="1" applyAlignment="1">
      <alignment horizontal="center" vertical="center"/>
    </xf>
    <xf numFmtId="197" fontId="68" fillId="0" borderId="111" xfId="470" applyNumberFormat="1" applyFont="1" applyBorder="1" applyAlignment="1">
      <alignment horizontal="center" vertical="center"/>
    </xf>
    <xf numFmtId="197" fontId="68" fillId="0" borderId="112" xfId="470" applyNumberFormat="1" applyFont="1" applyBorder="1" applyAlignment="1">
      <alignment horizontal="center" vertical="center"/>
    </xf>
    <xf numFmtId="2" fontId="68" fillId="0" borderId="104" xfId="0" applyNumberFormat="1" applyFont="1" applyBorder="1" applyAlignment="1">
      <alignment horizontal="center" vertical="center"/>
    </xf>
    <xf numFmtId="0" fontId="68" fillId="0" borderId="52" xfId="0" applyFont="1" applyBorder="1" applyAlignment="1">
      <alignment horizontal="center" vertical="center"/>
    </xf>
    <xf numFmtId="0" fontId="68" fillId="0" borderId="9" xfId="0" applyFont="1" applyBorder="1" applyAlignment="1">
      <alignment vertical="center"/>
    </xf>
    <xf numFmtId="0" fontId="68" fillId="0" borderId="102" xfId="0" applyFont="1" applyBorder="1" applyAlignment="1">
      <alignment vertical="center"/>
    </xf>
    <xf numFmtId="0" fontId="68" fillId="0" borderId="104" xfId="0" applyFont="1" applyBorder="1" applyAlignment="1">
      <alignment vertical="center"/>
    </xf>
    <xf numFmtId="0" fontId="68" fillId="0" borderId="52" xfId="0" applyFont="1" applyBorder="1" applyAlignment="1">
      <alignment vertical="center"/>
    </xf>
    <xf numFmtId="0" fontId="68" fillId="0" borderId="81" xfId="0" applyFont="1" applyBorder="1" applyAlignment="1">
      <alignment vertical="center"/>
    </xf>
    <xf numFmtId="0" fontId="68" fillId="0" borderId="116" xfId="0" applyFont="1" applyBorder="1" applyAlignment="1">
      <alignment horizontal="center" vertical="center"/>
    </xf>
    <xf numFmtId="44" fontId="68" fillId="0" borderId="81" xfId="0" applyNumberFormat="1" applyFont="1" applyBorder="1" applyAlignment="1">
      <alignment horizontal="center" vertical="center"/>
    </xf>
    <xf numFmtId="169" fontId="68" fillId="0" borderId="22" xfId="469" applyFont="1" applyBorder="1" applyAlignment="1">
      <alignment horizontal="center" vertical="center"/>
    </xf>
    <xf numFmtId="0" fontId="50" fillId="0" borderId="0" xfId="687"/>
    <xf numFmtId="0" fontId="50" fillId="0" borderId="0" xfId="687" applyAlignment="1">
      <alignment vertical="center"/>
    </xf>
    <xf numFmtId="0" fontId="72" fillId="0" borderId="135" xfId="687" applyFont="1" applyBorder="1" applyAlignment="1">
      <alignment horizontal="center" vertical="center"/>
    </xf>
    <xf numFmtId="0" fontId="72" fillId="0" borderId="136" xfId="687" applyFont="1" applyBorder="1" applyAlignment="1">
      <alignment horizontal="center" vertical="center"/>
    </xf>
    <xf numFmtId="0" fontId="75" fillId="0" borderId="137" xfId="687" applyFont="1" applyBorder="1" applyAlignment="1">
      <alignment horizontal="center" vertical="center"/>
    </xf>
    <xf numFmtId="0" fontId="75" fillId="0" borderId="140" xfId="687" applyFont="1" applyBorder="1" applyAlignment="1">
      <alignment horizontal="center" vertical="center"/>
    </xf>
    <xf numFmtId="0" fontId="75" fillId="58" borderId="140" xfId="687" applyFont="1" applyFill="1" applyBorder="1" applyAlignment="1">
      <alignment horizontal="center" vertical="center"/>
    </xf>
    <xf numFmtId="0" fontId="75" fillId="0" borderId="44" xfId="687" applyFont="1" applyBorder="1" applyAlignment="1">
      <alignment horizontal="center" vertical="center" wrapText="1"/>
    </xf>
    <xf numFmtId="0" fontId="75" fillId="0" borderId="130" xfId="687" applyFont="1" applyBorder="1" applyAlignment="1">
      <alignment horizontal="center" vertical="center" wrapText="1"/>
    </xf>
    <xf numFmtId="0" fontId="75" fillId="0" borderId="131" xfId="687" applyFont="1" applyBorder="1" applyAlignment="1">
      <alignment horizontal="center" vertical="center" wrapText="1"/>
    </xf>
    <xf numFmtId="0" fontId="72" fillId="0" borderId="141" xfId="687" applyFont="1" applyBorder="1" applyAlignment="1">
      <alignment horizontal="center" vertical="center"/>
    </xf>
    <xf numFmtId="2" fontId="72" fillId="0" borderId="141" xfId="687" applyNumberFormat="1" applyFont="1" applyBorder="1" applyAlignment="1">
      <alignment horizontal="center" vertical="center" wrapText="1"/>
    </xf>
    <xf numFmtId="2" fontId="72" fillId="0" borderId="136" xfId="687" applyNumberFormat="1" applyFont="1" applyBorder="1" applyAlignment="1">
      <alignment horizontal="center" vertical="center" wrapText="1"/>
    </xf>
    <xf numFmtId="2" fontId="72" fillId="0" borderId="135" xfId="687" applyNumberFormat="1" applyFont="1" applyBorder="1" applyAlignment="1">
      <alignment horizontal="center" vertical="center"/>
    </xf>
    <xf numFmtId="0" fontId="72" fillId="0" borderId="142" xfId="687" applyFont="1" applyBorder="1" applyAlignment="1">
      <alignment horizontal="center" vertical="center"/>
    </xf>
    <xf numFmtId="0" fontId="72" fillId="0" borderId="45" xfId="687" applyFont="1" applyBorder="1" applyAlignment="1">
      <alignment vertical="center"/>
    </xf>
    <xf numFmtId="0" fontId="72" fillId="0" borderId="46" xfId="687" applyFont="1" applyBorder="1" applyAlignment="1">
      <alignment vertical="center"/>
    </xf>
    <xf numFmtId="0" fontId="72" fillId="0" borderId="77" xfId="687" applyFont="1" applyBorder="1" applyAlignment="1">
      <alignment vertical="center"/>
    </xf>
    <xf numFmtId="0" fontId="72" fillId="0" borderId="121" xfId="687" applyFont="1" applyBorder="1" applyAlignment="1">
      <alignment vertical="center"/>
    </xf>
    <xf numFmtId="0" fontId="72" fillId="0" borderId="130" xfId="687" applyFont="1" applyBorder="1" applyAlignment="1">
      <alignment vertical="center"/>
    </xf>
    <xf numFmtId="0" fontId="72" fillId="0" borderId="0" xfId="687" applyFont="1" applyAlignment="1">
      <alignment vertical="center"/>
    </xf>
    <xf numFmtId="0" fontId="72" fillId="0" borderId="131" xfId="687" applyFont="1" applyBorder="1" applyAlignment="1">
      <alignment vertical="center"/>
    </xf>
    <xf numFmtId="0" fontId="75" fillId="0" borderId="0" xfId="687" applyFont="1" applyAlignment="1">
      <alignment vertical="center"/>
    </xf>
    <xf numFmtId="2" fontId="75" fillId="0" borderId="0" xfId="687" applyNumberFormat="1" applyFont="1" applyAlignment="1">
      <alignment vertical="center"/>
    </xf>
    <xf numFmtId="2" fontId="75" fillId="0" borderId="57" xfId="687" applyNumberFormat="1" applyFont="1" applyBorder="1" applyAlignment="1">
      <alignment vertical="center"/>
    </xf>
    <xf numFmtId="0" fontId="72" fillId="0" borderId="57" xfId="687" applyFont="1" applyBorder="1" applyAlignment="1">
      <alignment vertical="center"/>
    </xf>
    <xf numFmtId="0" fontId="48" fillId="0" borderId="0" xfId="268" applyFill="1" applyAlignment="1">
      <alignment vertical="center"/>
    </xf>
    <xf numFmtId="0" fontId="73" fillId="0" borderId="0" xfId="687" applyFont="1" applyAlignment="1">
      <alignment vertical="center"/>
    </xf>
    <xf numFmtId="0" fontId="72" fillId="58" borderId="46" xfId="687" applyFont="1" applyFill="1" applyBorder="1" applyAlignment="1">
      <alignment vertical="center"/>
    </xf>
    <xf numFmtId="0" fontId="67" fillId="58" borderId="0" xfId="687" applyFont="1" applyFill="1" applyAlignment="1">
      <alignment vertical="center"/>
    </xf>
    <xf numFmtId="0" fontId="67" fillId="58" borderId="42" xfId="687" applyFont="1" applyFill="1" applyBorder="1" applyAlignment="1">
      <alignment vertical="center"/>
    </xf>
    <xf numFmtId="0" fontId="72" fillId="58" borderId="34" xfId="687" applyFont="1" applyFill="1" applyBorder="1" applyAlignment="1">
      <alignment vertical="top" wrapText="1"/>
    </xf>
    <xf numFmtId="0" fontId="72" fillId="58" borderId="0" xfId="687" applyFont="1" applyFill="1" applyAlignment="1">
      <alignment vertical="top" wrapText="1"/>
    </xf>
    <xf numFmtId="0" fontId="72" fillId="58" borderId="57" xfId="687" applyFont="1" applyFill="1" applyBorder="1" applyAlignment="1">
      <alignment vertical="top" wrapText="1"/>
    </xf>
    <xf numFmtId="0" fontId="72" fillId="0" borderId="34" xfId="687" applyFont="1" applyBorder="1" applyAlignment="1">
      <alignment vertical="center"/>
    </xf>
    <xf numFmtId="0" fontId="72" fillId="58" borderId="45" xfId="687" applyFont="1" applyFill="1" applyBorder="1" applyAlignment="1">
      <alignment vertical="top" wrapText="1"/>
    </xf>
    <xf numFmtId="0" fontId="72" fillId="58" borderId="46" xfId="687" applyFont="1" applyFill="1" applyBorder="1" applyAlignment="1">
      <alignment vertical="top" wrapText="1"/>
    </xf>
    <xf numFmtId="0" fontId="72" fillId="58" borderId="77" xfId="687" applyFont="1" applyFill="1" applyBorder="1" applyAlignment="1">
      <alignment vertical="top" wrapText="1"/>
    </xf>
    <xf numFmtId="0" fontId="72" fillId="58" borderId="41" xfId="687" applyFont="1" applyFill="1" applyBorder="1" applyAlignment="1">
      <alignment vertical="top" wrapText="1"/>
    </xf>
    <xf numFmtId="0" fontId="72" fillId="58" borderId="33" xfId="687" applyFont="1" applyFill="1" applyBorder="1" applyAlignment="1">
      <alignment vertical="top" wrapText="1"/>
    </xf>
    <xf numFmtId="0" fontId="72" fillId="58" borderId="42" xfId="687" applyFont="1" applyFill="1" applyBorder="1" applyAlignment="1">
      <alignment vertical="top" wrapText="1"/>
    </xf>
    <xf numFmtId="0" fontId="72" fillId="58" borderId="70" xfId="687" applyFont="1" applyFill="1" applyBorder="1" applyAlignment="1">
      <alignment vertical="top" wrapText="1"/>
    </xf>
    <xf numFmtId="0" fontId="72" fillId="58" borderId="45" xfId="687" applyFont="1" applyFill="1" applyBorder="1" applyAlignment="1">
      <alignment vertical="top"/>
    </xf>
    <xf numFmtId="0" fontId="75" fillId="58" borderId="34" xfId="687" applyFont="1" applyFill="1" applyBorder="1" applyAlignment="1">
      <alignment vertical="center"/>
    </xf>
    <xf numFmtId="0" fontId="63" fillId="58" borderId="0" xfId="687" applyFont="1" applyFill="1" applyAlignment="1">
      <alignment vertical="center"/>
    </xf>
    <xf numFmtId="0" fontId="75" fillId="58" borderId="33" xfId="687" applyFont="1" applyFill="1" applyBorder="1" applyAlignment="1">
      <alignment vertical="center"/>
    </xf>
    <xf numFmtId="0" fontId="63" fillId="58" borderId="42" xfId="687" applyFont="1" applyFill="1" applyBorder="1" applyAlignment="1">
      <alignment vertical="center"/>
    </xf>
    <xf numFmtId="0" fontId="72" fillId="0" borderId="27" xfId="687" applyFont="1" applyBorder="1" applyAlignment="1">
      <alignment vertical="center"/>
    </xf>
    <xf numFmtId="170" fontId="0" fillId="0" borderId="0" xfId="468" applyFont="1" applyAlignment="1">
      <alignment horizontal="center" vertical="center"/>
    </xf>
    <xf numFmtId="0" fontId="68" fillId="0" borderId="0" xfId="0" applyFont="1" applyAlignment="1">
      <alignment horizontal="center" vertical="center" wrapText="1"/>
    </xf>
    <xf numFmtId="199" fontId="68" fillId="0" borderId="0" xfId="469" applyNumberFormat="1" applyFont="1" applyFill="1" applyBorder="1" applyAlignment="1">
      <alignment horizontal="center" vertical="center"/>
    </xf>
    <xf numFmtId="0" fontId="72" fillId="58" borderId="144" xfId="687" applyFont="1" applyFill="1" applyBorder="1" applyAlignment="1">
      <alignment vertical="top"/>
    </xf>
    <xf numFmtId="0" fontId="72" fillId="58" borderId="145" xfId="687" applyFont="1" applyFill="1" applyBorder="1" applyAlignment="1">
      <alignment vertical="center"/>
    </xf>
    <xf numFmtId="0" fontId="72" fillId="58" borderId="146" xfId="687" applyFont="1" applyFill="1" applyBorder="1" applyAlignment="1">
      <alignment vertical="center"/>
    </xf>
    <xf numFmtId="0" fontId="72" fillId="58" borderId="144" xfId="687" applyFont="1" applyFill="1" applyBorder="1" applyAlignment="1">
      <alignment vertical="top" wrapText="1"/>
    </xf>
    <xf numFmtId="0" fontId="72" fillId="58" borderId="145" xfId="687" applyFont="1" applyFill="1" applyBorder="1" applyAlignment="1">
      <alignment vertical="top" wrapText="1"/>
    </xf>
    <xf numFmtId="0" fontId="72" fillId="58" borderId="146" xfId="687" applyFont="1" applyFill="1" applyBorder="1" applyAlignment="1">
      <alignment vertical="top" wrapText="1"/>
    </xf>
    <xf numFmtId="0" fontId="68" fillId="0" borderId="26" xfId="0" applyFont="1" applyBorder="1" applyAlignment="1">
      <alignment horizontal="center" vertical="center" wrapText="1"/>
    </xf>
    <xf numFmtId="44" fontId="68" fillId="0" borderId="0" xfId="0" applyNumberFormat="1" applyFont="1" applyAlignment="1">
      <alignment horizontal="center" vertical="center"/>
    </xf>
    <xf numFmtId="0" fontId="68" fillId="0" borderId="143" xfId="0" applyFont="1" applyBorder="1" applyAlignment="1">
      <alignment horizontal="center" vertical="center"/>
    </xf>
    <xf numFmtId="0" fontId="68" fillId="0" borderId="149" xfId="0" applyFont="1" applyBorder="1" applyAlignment="1">
      <alignment horizontal="center" vertical="center"/>
    </xf>
    <xf numFmtId="170" fontId="68" fillId="0" borderId="84" xfId="468" applyFont="1" applyBorder="1" applyAlignment="1">
      <alignment horizontal="center" vertical="center"/>
    </xf>
    <xf numFmtId="0" fontId="68" fillId="0" borderId="151" xfId="0" applyFont="1" applyBorder="1" applyAlignment="1">
      <alignment horizontal="center" vertical="center"/>
    </xf>
    <xf numFmtId="170" fontId="68" fillId="0" borderId="53" xfId="468" applyFont="1" applyBorder="1" applyAlignment="1">
      <alignment horizontal="center" vertical="center"/>
    </xf>
    <xf numFmtId="0" fontId="74" fillId="0" borderId="0" xfId="456" applyFont="1" applyAlignment="1">
      <alignment horizontal="center" vertical="center" wrapText="1"/>
    </xf>
    <xf numFmtId="0" fontId="49" fillId="0" borderId="0" xfId="456" applyFont="1" applyAlignment="1">
      <alignment horizontal="right" vertical="center"/>
    </xf>
    <xf numFmtId="0" fontId="49" fillId="0" borderId="0" xfId="456" applyFont="1" applyAlignment="1">
      <alignment vertical="center"/>
    </xf>
    <xf numFmtId="0" fontId="49" fillId="0" borderId="0" xfId="456" applyFont="1" applyAlignment="1">
      <alignment horizontal="center" vertical="center"/>
    </xf>
    <xf numFmtId="181" fontId="49" fillId="0" borderId="0" xfId="449" applyNumberFormat="1" applyFont="1" applyFill="1" applyAlignment="1">
      <alignment horizontal="center" vertical="center"/>
    </xf>
    <xf numFmtId="0" fontId="49" fillId="0" borderId="0" xfId="456" applyFont="1"/>
    <xf numFmtId="0" fontId="49" fillId="0" borderId="0" xfId="456" applyFont="1" applyAlignment="1">
      <alignment horizontal="right" vertical="center" wrapText="1"/>
    </xf>
    <xf numFmtId="0" fontId="49" fillId="0" borderId="0" xfId="456" applyFont="1" applyAlignment="1">
      <alignment horizontal="left" vertical="center" wrapText="1"/>
    </xf>
    <xf numFmtId="181" fontId="49" fillId="0" borderId="0" xfId="449" applyNumberFormat="1" applyFont="1" applyFill="1" applyBorder="1" applyAlignment="1">
      <alignment horizontal="center" vertical="center" wrapText="1"/>
    </xf>
    <xf numFmtId="0" fontId="74" fillId="0" borderId="29" xfId="456" applyFont="1" applyBorder="1" applyAlignment="1">
      <alignment horizontal="center" vertical="center"/>
    </xf>
    <xf numFmtId="0" fontId="74" fillId="0" borderId="30" xfId="456" applyFont="1" applyBorder="1" applyAlignment="1">
      <alignment horizontal="center" vertical="center"/>
    </xf>
    <xf numFmtId="181" fontId="74" fillId="0" borderId="30" xfId="449" applyNumberFormat="1" applyFont="1" applyFill="1" applyBorder="1" applyAlignment="1">
      <alignment horizontal="center" vertical="center" wrapText="1"/>
    </xf>
    <xf numFmtId="0" fontId="74" fillId="0" borderId="31" xfId="456" applyFont="1" applyBorder="1" applyAlignment="1">
      <alignment horizontal="center" vertical="center" wrapText="1"/>
    </xf>
    <xf numFmtId="0" fontId="49" fillId="0" borderId="0" xfId="456" applyFont="1" applyAlignment="1">
      <alignment horizontal="center"/>
    </xf>
    <xf numFmtId="0" fontId="74" fillId="0" borderId="90" xfId="456" applyFont="1" applyBorder="1" applyAlignment="1">
      <alignment horizontal="right" vertical="center"/>
    </xf>
    <xf numFmtId="181" fontId="49" fillId="0" borderId="9" xfId="449" applyNumberFormat="1" applyFont="1" applyFill="1" applyBorder="1" applyAlignment="1">
      <alignment horizontal="center" vertical="center"/>
    </xf>
    <xf numFmtId="196" fontId="49" fillId="0" borderId="10" xfId="469" applyNumberFormat="1" applyFont="1" applyFill="1" applyBorder="1" applyAlignment="1">
      <alignment horizontal="center" vertical="center"/>
    </xf>
    <xf numFmtId="0" fontId="49" fillId="0" borderId="90" xfId="456" applyFont="1" applyBorder="1" applyAlignment="1">
      <alignment horizontal="right" vertical="center"/>
    </xf>
    <xf numFmtId="0" fontId="49" fillId="0" borderId="9" xfId="456" applyFont="1" applyBorder="1" applyAlignment="1">
      <alignment horizontal="left" vertical="center"/>
    </xf>
    <xf numFmtId="0" fontId="49" fillId="0" borderId="9" xfId="456" applyFont="1" applyBorder="1" applyAlignment="1">
      <alignment horizontal="center" vertical="center"/>
    </xf>
    <xf numFmtId="195" fontId="74" fillId="57" borderId="10" xfId="457" applyNumberFormat="1" applyFont="1" applyFill="1" applyBorder="1" applyAlignment="1">
      <alignment horizontal="center" vertical="center"/>
    </xf>
    <xf numFmtId="0" fontId="49" fillId="0" borderId="86" xfId="456" applyFont="1" applyBorder="1" applyAlignment="1">
      <alignment horizontal="center" vertical="center"/>
    </xf>
    <xf numFmtId="0" fontId="49" fillId="0" borderId="92" xfId="456" applyFont="1" applyBorder="1" applyAlignment="1">
      <alignment horizontal="right" vertical="center"/>
    </xf>
    <xf numFmtId="3" fontId="24" fillId="0" borderId="9" xfId="459" applyNumberFormat="1" applyFont="1" applyBorder="1" applyAlignment="1">
      <alignment horizontal="center" vertical="center" wrapText="1"/>
    </xf>
    <xf numFmtId="170" fontId="49" fillId="0" borderId="9" xfId="468" applyFont="1" applyFill="1" applyBorder="1" applyAlignment="1">
      <alignment horizontal="center" vertical="center"/>
    </xf>
    <xf numFmtId="3" fontId="24" fillId="0" borderId="9" xfId="456" applyNumberFormat="1" applyFont="1" applyBorder="1" applyAlignment="1">
      <alignment horizontal="left" vertical="center" wrapText="1"/>
    </xf>
    <xf numFmtId="170" fontId="49" fillId="0" borderId="0" xfId="468" applyFont="1" applyFill="1" applyBorder="1" applyAlignment="1">
      <alignment horizontal="center" vertical="center"/>
    </xf>
    <xf numFmtId="0" fontId="49" fillId="0" borderId="117" xfId="456" applyFont="1" applyBorder="1" applyAlignment="1">
      <alignment horizontal="right" vertical="center"/>
    </xf>
    <xf numFmtId="0" fontId="49" fillId="0" borderId="104" xfId="456" applyFont="1" applyBorder="1" applyAlignment="1">
      <alignment horizontal="left" vertical="center"/>
    </xf>
    <xf numFmtId="0" fontId="49" fillId="0" borderId="104" xfId="456" applyFont="1" applyBorder="1" applyAlignment="1">
      <alignment horizontal="center" vertical="center"/>
    </xf>
    <xf numFmtId="181" fontId="49" fillId="0" borderId="104" xfId="449" applyNumberFormat="1" applyFont="1" applyFill="1" applyBorder="1" applyAlignment="1">
      <alignment horizontal="center" vertical="center"/>
    </xf>
    <xf numFmtId="0" fontId="49" fillId="57" borderId="90" xfId="456" applyFont="1" applyFill="1" applyBorder="1" applyAlignment="1">
      <alignment horizontal="right"/>
    </xf>
    <xf numFmtId="9" fontId="49" fillId="0" borderId="9" xfId="456" applyNumberFormat="1" applyFont="1" applyBorder="1" applyAlignment="1">
      <alignment horizontal="center" vertical="center"/>
    </xf>
    <xf numFmtId="9" fontId="49" fillId="0" borderId="9" xfId="449" applyNumberFormat="1" applyFont="1" applyFill="1" applyBorder="1" applyAlignment="1">
      <alignment horizontal="center" vertical="center"/>
    </xf>
    <xf numFmtId="181" fontId="49" fillId="57" borderId="16" xfId="449" applyNumberFormat="1" applyFont="1" applyFill="1" applyBorder="1" applyAlignment="1">
      <alignment horizontal="center" vertical="center"/>
    </xf>
    <xf numFmtId="195" fontId="39" fillId="57" borderId="17" xfId="457" applyNumberFormat="1" applyFont="1" applyFill="1" applyBorder="1" applyAlignment="1">
      <alignment horizontal="center" vertical="center"/>
    </xf>
    <xf numFmtId="181" fontId="49" fillId="0" borderId="12" xfId="449" applyNumberFormat="1" applyFont="1" applyFill="1" applyBorder="1" applyAlignment="1">
      <alignment horizontal="center" vertical="center"/>
    </xf>
    <xf numFmtId="9" fontId="24" fillId="0" borderId="11" xfId="475" applyFont="1" applyFill="1" applyBorder="1" applyAlignment="1">
      <alignment horizontal="center" vertical="center"/>
    </xf>
    <xf numFmtId="169" fontId="24" fillId="0" borderId="11" xfId="457" applyNumberFormat="1" applyFont="1" applyFill="1" applyBorder="1" applyAlignment="1">
      <alignment horizontal="center" vertical="center"/>
    </xf>
    <xf numFmtId="165" fontId="39" fillId="57" borderId="18" xfId="457" applyFont="1" applyFill="1" applyBorder="1" applyAlignment="1">
      <alignment horizontal="center" vertical="center"/>
    </xf>
    <xf numFmtId="169" fontId="49" fillId="0" borderId="10" xfId="469" applyFont="1" applyFill="1" applyBorder="1" applyAlignment="1">
      <alignment horizontal="center" vertical="center"/>
    </xf>
    <xf numFmtId="170" fontId="49" fillId="0" borderId="10" xfId="468" applyFont="1" applyFill="1" applyBorder="1" applyAlignment="1">
      <alignment horizontal="center" vertical="center"/>
    </xf>
    <xf numFmtId="165" fontId="74" fillId="57" borderId="10" xfId="457" applyFont="1" applyFill="1" applyBorder="1" applyAlignment="1">
      <alignment horizontal="center" vertical="center"/>
    </xf>
    <xf numFmtId="169" fontId="74" fillId="57" borderId="10" xfId="457" applyNumberFormat="1" applyFont="1" applyFill="1" applyBorder="1" applyAlignment="1">
      <alignment horizontal="center" vertical="center"/>
    </xf>
    <xf numFmtId="169" fontId="49" fillId="0" borderId="86" xfId="456" applyNumberFormat="1" applyFont="1" applyBorder="1" applyAlignment="1">
      <alignment horizontal="center" vertical="center"/>
    </xf>
    <xf numFmtId="169" fontId="74" fillId="0" borderId="10" xfId="456" applyNumberFormat="1" applyFont="1" applyBorder="1" applyAlignment="1">
      <alignment horizontal="center" vertical="center"/>
    </xf>
    <xf numFmtId="1" fontId="72" fillId="0" borderId="141" xfId="687" applyNumberFormat="1" applyFont="1" applyBorder="1" applyAlignment="1">
      <alignment horizontal="center" vertical="center"/>
    </xf>
    <xf numFmtId="0" fontId="76" fillId="58" borderId="0" xfId="456" applyFont="1" applyFill="1"/>
    <xf numFmtId="0" fontId="77" fillId="58" borderId="0" xfId="456" applyFont="1" applyFill="1" applyAlignment="1">
      <alignment horizontal="center"/>
    </xf>
    <xf numFmtId="169" fontId="77" fillId="58" borderId="0" xfId="469" applyFont="1" applyFill="1"/>
    <xf numFmtId="44" fontId="76" fillId="58" borderId="0" xfId="456" applyNumberFormat="1" applyFont="1" applyFill="1"/>
    <xf numFmtId="169" fontId="76" fillId="58" borderId="0" xfId="456" applyNumberFormat="1" applyFont="1" applyFill="1"/>
    <xf numFmtId="0" fontId="49" fillId="0" borderId="143" xfId="456" applyFont="1" applyBorder="1" applyAlignment="1">
      <alignment horizontal="center" vertical="center"/>
    </xf>
    <xf numFmtId="181" fontId="49" fillId="0" borderId="143" xfId="449" applyNumberFormat="1" applyFont="1" applyFill="1" applyBorder="1" applyAlignment="1">
      <alignment horizontal="center" vertical="center"/>
    </xf>
    <xf numFmtId="0" fontId="49" fillId="0" borderId="143" xfId="456" applyFont="1" applyBorder="1" applyAlignment="1">
      <alignment horizontal="left" vertical="center" wrapText="1"/>
    </xf>
    <xf numFmtId="3" fontId="24" fillId="0" borderId="143" xfId="456" applyNumberFormat="1" applyFont="1" applyBorder="1" applyAlignment="1">
      <alignment horizontal="left" vertical="center" wrapText="1"/>
    </xf>
    <xf numFmtId="0" fontId="74" fillId="0" borderId="152" xfId="456" applyFont="1" applyBorder="1" applyAlignment="1">
      <alignment horizontal="center" vertical="center"/>
    </xf>
    <xf numFmtId="165" fontId="49" fillId="58" borderId="153" xfId="457" applyFont="1" applyFill="1" applyBorder="1" applyAlignment="1">
      <alignment horizontal="center" vertical="center"/>
    </xf>
    <xf numFmtId="3" fontId="24" fillId="0" borderId="143" xfId="459" applyNumberFormat="1" applyFont="1" applyBorder="1" applyAlignment="1">
      <alignment horizontal="center" vertical="center" wrapText="1"/>
    </xf>
    <xf numFmtId="170" fontId="49" fillId="0" borderId="143" xfId="468" applyFont="1" applyFill="1" applyBorder="1" applyAlignment="1">
      <alignment horizontal="center" vertical="center"/>
    </xf>
    <xf numFmtId="169" fontId="49" fillId="58" borderId="153" xfId="469" applyFont="1" applyFill="1" applyBorder="1" applyAlignment="1">
      <alignment horizontal="center" vertical="center"/>
    </xf>
    <xf numFmtId="0" fontId="74" fillId="0" borderId="159" xfId="456" applyFont="1" applyBorder="1" applyAlignment="1">
      <alignment horizontal="center" vertical="center"/>
    </xf>
    <xf numFmtId="0" fontId="49" fillId="0" borderId="160" xfId="456" applyFont="1" applyBorder="1" applyAlignment="1">
      <alignment horizontal="center" vertical="center"/>
    </xf>
    <xf numFmtId="0" fontId="49" fillId="0" borderId="143" xfId="456" applyFont="1" applyBorder="1" applyAlignment="1">
      <alignment horizontal="right" vertical="center"/>
    </xf>
    <xf numFmtId="0" fontId="49" fillId="0" borderId="143" xfId="456" applyFont="1" applyBorder="1" applyAlignment="1">
      <alignment horizontal="left" vertical="center"/>
    </xf>
    <xf numFmtId="0" fontId="74" fillId="0" borderId="143" xfId="456" applyFont="1" applyBorder="1" applyAlignment="1">
      <alignment horizontal="right" vertical="center"/>
    </xf>
    <xf numFmtId="0" fontId="74" fillId="58" borderId="158" xfId="456" applyFont="1" applyFill="1" applyBorder="1" applyAlignment="1">
      <alignment horizontal="right" vertical="center"/>
    </xf>
    <xf numFmtId="165" fontId="74" fillId="58" borderId="153" xfId="457" applyFont="1" applyFill="1" applyBorder="1" applyAlignment="1">
      <alignment horizontal="center" vertical="center"/>
    </xf>
    <xf numFmtId="0" fontId="49" fillId="0" borderId="152" xfId="456" applyFont="1" applyBorder="1" applyAlignment="1">
      <alignment horizontal="right" vertical="center"/>
    </xf>
    <xf numFmtId="0" fontId="74" fillId="0" borderId="143" xfId="456" applyFont="1" applyBorder="1" applyAlignment="1">
      <alignment horizontal="center" vertical="center"/>
    </xf>
    <xf numFmtId="0" fontId="68" fillId="0" borderId="81" xfId="0" applyFont="1" applyBorder="1" applyAlignment="1">
      <alignment horizontal="center" vertical="center"/>
    </xf>
    <xf numFmtId="0" fontId="68" fillId="0" borderId="32" xfId="0" applyFont="1" applyBorder="1" applyAlignment="1">
      <alignment horizontal="center" vertical="center"/>
    </xf>
    <xf numFmtId="0" fontId="68" fillId="0" borderId="38" xfId="0" applyFont="1" applyBorder="1" applyAlignment="1">
      <alignment horizontal="center" vertical="center"/>
    </xf>
    <xf numFmtId="0" fontId="68" fillId="0" borderId="143" xfId="0" applyFont="1" applyBorder="1" applyAlignment="1">
      <alignment horizontal="center" vertical="center"/>
    </xf>
    <xf numFmtId="0" fontId="68" fillId="0" borderId="149" xfId="0" applyFont="1" applyBorder="1" applyAlignment="1">
      <alignment horizontal="center" vertical="center"/>
    </xf>
    <xf numFmtId="0" fontId="68" fillId="0" borderId="151" xfId="0" applyFont="1" applyBorder="1" applyAlignment="1">
      <alignment horizontal="center" vertical="center"/>
    </xf>
    <xf numFmtId="0" fontId="69" fillId="0" borderId="64" xfId="0" applyFont="1" applyBorder="1" applyAlignment="1">
      <alignment horizontal="center" vertical="center"/>
    </xf>
    <xf numFmtId="0" fontId="68" fillId="0" borderId="166" xfId="0" applyFont="1" applyBorder="1" applyAlignment="1">
      <alignment horizontal="center" vertical="center"/>
    </xf>
    <xf numFmtId="0" fontId="68" fillId="0" borderId="167" xfId="0" applyFont="1" applyBorder="1" applyAlignment="1">
      <alignment horizontal="center" vertical="center"/>
    </xf>
    <xf numFmtId="0" fontId="68" fillId="0" borderId="143" xfId="0" applyFont="1" applyBorder="1" applyAlignment="1">
      <alignment vertical="center"/>
    </xf>
    <xf numFmtId="0" fontId="68" fillId="0" borderId="151" xfId="0" applyFont="1" applyBorder="1" applyAlignment="1">
      <alignment vertical="center"/>
    </xf>
    <xf numFmtId="196" fontId="1" fillId="0" borderId="82" xfId="469" applyNumberFormat="1" applyFont="1" applyFill="1" applyBorder="1" applyAlignment="1">
      <alignment horizontal="center" vertical="center"/>
    </xf>
    <xf numFmtId="3" fontId="69" fillId="0" borderId="64" xfId="0" applyNumberFormat="1" applyFont="1" applyBorder="1" applyAlignment="1">
      <alignment horizontal="center" vertical="center"/>
    </xf>
    <xf numFmtId="197" fontId="68" fillId="0" borderId="143" xfId="470" applyNumberFormat="1" applyFont="1" applyBorder="1" applyAlignment="1">
      <alignment horizontal="center" vertical="center"/>
    </xf>
    <xf numFmtId="197" fontId="68" fillId="0" borderId="166" xfId="470" applyNumberFormat="1" applyFont="1" applyBorder="1" applyAlignment="1">
      <alignment horizontal="center" vertical="center"/>
    </xf>
    <xf numFmtId="197" fontId="68" fillId="0" borderId="151" xfId="470" applyNumberFormat="1" applyFont="1" applyBorder="1" applyAlignment="1">
      <alignment horizontal="center" vertical="center"/>
    </xf>
    <xf numFmtId="44" fontId="68" fillId="0" borderId="166" xfId="0" applyNumberFormat="1" applyFont="1" applyBorder="1" applyAlignment="1">
      <alignment horizontal="center" vertical="center"/>
    </xf>
    <xf numFmtId="0" fontId="68" fillId="0" borderId="112" xfId="0" applyFont="1" applyBorder="1" applyAlignment="1">
      <alignment horizontal="center" vertical="center"/>
    </xf>
    <xf numFmtId="201" fontId="68" fillId="0" borderId="32" xfId="469" applyNumberFormat="1" applyFont="1" applyBorder="1" applyAlignment="1">
      <alignment horizontal="center" vertical="center"/>
    </xf>
    <xf numFmtId="2" fontId="68" fillId="0" borderId="32" xfId="0" applyNumberFormat="1" applyFont="1" applyBorder="1" applyAlignment="1">
      <alignment horizontal="center" vertical="center"/>
    </xf>
    <xf numFmtId="2" fontId="68" fillId="0" borderId="143" xfId="0" applyNumberFormat="1" applyFont="1" applyBorder="1" applyAlignment="1">
      <alignment horizontal="center" vertical="center"/>
    </xf>
    <xf numFmtId="170" fontId="68" fillId="0" borderId="38" xfId="468" applyFont="1" applyBorder="1" applyAlignment="1">
      <alignment horizontal="center" vertical="center"/>
    </xf>
    <xf numFmtId="170" fontId="68" fillId="0" borderId="143" xfId="468" applyFont="1" applyBorder="1" applyAlignment="1">
      <alignment horizontal="center" vertical="center"/>
    </xf>
    <xf numFmtId="170" fontId="68" fillId="0" borderId="143" xfId="468" applyFont="1" applyBorder="1" applyAlignment="1"/>
    <xf numFmtId="169" fontId="68" fillId="0" borderId="143" xfId="469" applyFont="1" applyBorder="1" applyAlignment="1">
      <alignment horizontal="center" vertical="center"/>
    </xf>
    <xf numFmtId="169" fontId="68" fillId="0" borderId="166" xfId="470" applyNumberFormat="1" applyFont="1" applyBorder="1" applyAlignment="1">
      <alignment horizontal="center" vertical="center"/>
    </xf>
    <xf numFmtId="169" fontId="68" fillId="0" borderId="166" xfId="469" applyFont="1" applyBorder="1" applyAlignment="1">
      <alignment horizontal="center" vertical="center"/>
    </xf>
    <xf numFmtId="169" fontId="68" fillId="0" borderId="112" xfId="469" applyFont="1" applyBorder="1" applyAlignment="1">
      <alignment horizontal="center" vertical="center"/>
    </xf>
    <xf numFmtId="5" fontId="68" fillId="58" borderId="82" xfId="0" applyNumberFormat="1" applyFont="1" applyFill="1" applyBorder="1" applyAlignment="1">
      <alignment horizontal="center" vertical="center"/>
    </xf>
    <xf numFmtId="44" fontId="68" fillId="58" borderId="82" xfId="0" applyNumberFormat="1" applyFont="1" applyFill="1" applyBorder="1" applyAlignment="1">
      <alignment horizontal="center" vertical="center"/>
    </xf>
    <xf numFmtId="7" fontId="68" fillId="58" borderId="82" xfId="0" applyNumberFormat="1" applyFont="1" applyFill="1" applyBorder="1" applyAlignment="1">
      <alignment horizontal="center" vertical="center"/>
    </xf>
    <xf numFmtId="200" fontId="68" fillId="58" borderId="82" xfId="0" applyNumberFormat="1" applyFont="1" applyFill="1" applyBorder="1" applyAlignment="1">
      <alignment horizontal="center" vertical="center"/>
    </xf>
    <xf numFmtId="200" fontId="68" fillId="58" borderId="82" xfId="469" applyNumberFormat="1" applyFont="1" applyFill="1" applyBorder="1" applyAlignment="1">
      <alignment horizontal="center" vertical="center"/>
    </xf>
    <xf numFmtId="44" fontId="68" fillId="58" borderId="73" xfId="0" applyNumberFormat="1" applyFont="1" applyFill="1" applyBorder="1" applyAlignment="1">
      <alignment horizontal="center" vertical="center"/>
    </xf>
    <xf numFmtId="0" fontId="67" fillId="61" borderId="54" xfId="0" applyFont="1" applyFill="1" applyBorder="1" applyAlignment="1">
      <alignment horizontal="center" vertical="center"/>
    </xf>
    <xf numFmtId="0" fontId="67" fillId="61" borderId="55" xfId="0" applyFont="1" applyFill="1" applyBorder="1" applyAlignment="1">
      <alignment horizontal="center" vertical="center"/>
    </xf>
    <xf numFmtId="0" fontId="67" fillId="61" borderId="56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70" fillId="0" borderId="69" xfId="0" applyFont="1" applyBorder="1" applyAlignment="1">
      <alignment horizontal="center" vertical="center"/>
    </xf>
    <xf numFmtId="0" fontId="70" fillId="0" borderId="38" xfId="0" applyFont="1" applyBorder="1" applyAlignment="1">
      <alignment horizontal="center" vertical="center"/>
    </xf>
    <xf numFmtId="0" fontId="70" fillId="0" borderId="21" xfId="0" applyFont="1" applyBorder="1" applyAlignment="1">
      <alignment horizontal="center" vertical="center"/>
    </xf>
    <xf numFmtId="0" fontId="69" fillId="0" borderId="114" xfId="0" applyFont="1" applyBorder="1" applyAlignment="1">
      <alignment horizontal="center" vertical="center"/>
    </xf>
    <xf numFmtId="0" fontId="69" fillId="0" borderId="151" xfId="0" applyFont="1" applyBorder="1" applyAlignment="1">
      <alignment horizontal="center" vertical="center"/>
    </xf>
    <xf numFmtId="0" fontId="69" fillId="0" borderId="112" xfId="0" applyFont="1" applyBorder="1" applyAlignment="1">
      <alignment horizontal="center" vertical="center"/>
    </xf>
    <xf numFmtId="0" fontId="68" fillId="0" borderId="54" xfId="0" applyFont="1" applyBorder="1" applyAlignment="1">
      <alignment horizontal="center" vertical="center"/>
    </xf>
    <xf numFmtId="0" fontId="68" fillId="0" borderId="55" xfId="0" applyFont="1" applyBorder="1" applyAlignment="1">
      <alignment horizontal="center" vertical="center"/>
    </xf>
    <xf numFmtId="0" fontId="68" fillId="0" borderId="56" xfId="0" applyFont="1" applyBorder="1" applyAlignment="1">
      <alignment horizontal="center" vertical="center"/>
    </xf>
    <xf numFmtId="0" fontId="68" fillId="0" borderId="85" xfId="0" applyFont="1" applyBorder="1" applyAlignment="1">
      <alignment horizontal="center" vertical="center"/>
    </xf>
    <xf numFmtId="0" fontId="68" fillId="0" borderId="81" xfId="0" applyFont="1" applyBorder="1" applyAlignment="1">
      <alignment horizontal="center" vertical="center"/>
    </xf>
    <xf numFmtId="0" fontId="68" fillId="0" borderId="148" xfId="0" applyFont="1" applyBorder="1" applyAlignment="1">
      <alignment horizontal="center" vertical="center"/>
    </xf>
    <xf numFmtId="0" fontId="68" fillId="0" borderId="149" xfId="0" applyFont="1" applyBorder="1" applyAlignment="1">
      <alignment horizontal="center" vertical="center"/>
    </xf>
    <xf numFmtId="0" fontId="68" fillId="0" borderId="54" xfId="0" applyFont="1" applyBorder="1" applyAlignment="1">
      <alignment horizontal="center" vertical="center" wrapText="1"/>
    </xf>
    <xf numFmtId="0" fontId="68" fillId="0" borderId="80" xfId="0" applyFont="1" applyBorder="1" applyAlignment="1">
      <alignment horizontal="center" vertical="center" wrapText="1"/>
    </xf>
    <xf numFmtId="0" fontId="68" fillId="0" borderId="79" xfId="0" applyFont="1" applyBorder="1" applyAlignment="1">
      <alignment horizontal="center" vertical="center"/>
    </xf>
    <xf numFmtId="0" fontId="68" fillId="0" borderId="32" xfId="0" applyFont="1" applyBorder="1" applyAlignment="1">
      <alignment horizontal="center" vertical="center"/>
    </xf>
    <xf numFmtId="0" fontId="68" fillId="0" borderId="147" xfId="0" applyFont="1" applyBorder="1" applyAlignment="1">
      <alignment horizontal="center" vertical="center"/>
    </xf>
    <xf numFmtId="0" fontId="68" fillId="0" borderId="143" xfId="0" applyFont="1" applyBorder="1" applyAlignment="1">
      <alignment horizontal="center" vertical="center"/>
    </xf>
    <xf numFmtId="0" fontId="68" fillId="0" borderId="80" xfId="0" applyFont="1" applyBorder="1" applyAlignment="1">
      <alignment horizontal="center" vertical="center"/>
    </xf>
    <xf numFmtId="0" fontId="68" fillId="0" borderId="61" xfId="0" applyFont="1" applyBorder="1" applyAlignment="1">
      <alignment horizontal="center" vertical="center"/>
    </xf>
    <xf numFmtId="0" fontId="68" fillId="0" borderId="69" xfId="0" applyFont="1" applyBorder="1" applyAlignment="1">
      <alignment horizontal="center" vertical="center"/>
    </xf>
    <xf numFmtId="0" fontId="68" fillId="0" borderId="154" xfId="0" applyFont="1" applyBorder="1" applyAlignment="1">
      <alignment horizontal="center" vertical="center"/>
    </xf>
    <xf numFmtId="0" fontId="68" fillId="0" borderId="160" xfId="0" applyFont="1" applyBorder="1" applyAlignment="1">
      <alignment horizontal="center" vertical="center"/>
    </xf>
    <xf numFmtId="0" fontId="69" fillId="0" borderId="114" xfId="0" applyFont="1" applyBorder="1" applyAlignment="1">
      <alignment horizontal="center" vertical="center" wrapText="1"/>
    </xf>
    <xf numFmtId="0" fontId="69" fillId="0" borderId="151" xfId="0" applyFont="1" applyBorder="1" applyAlignment="1">
      <alignment horizontal="center" vertical="center" wrapText="1"/>
    </xf>
    <xf numFmtId="0" fontId="69" fillId="0" borderId="112" xfId="0" applyFont="1" applyBorder="1" applyAlignment="1">
      <alignment horizontal="center" vertical="center" wrapText="1"/>
    </xf>
    <xf numFmtId="0" fontId="68" fillId="0" borderId="27" xfId="0" applyFont="1" applyBorder="1" applyAlignment="1">
      <alignment horizontal="center" vertical="center"/>
    </xf>
    <xf numFmtId="0" fontId="68" fillId="0" borderId="41" xfId="0" applyFont="1" applyBorder="1" applyAlignment="1">
      <alignment horizontal="center" vertical="center"/>
    </xf>
    <xf numFmtId="0" fontId="68" fillId="0" borderId="78" xfId="0" applyFont="1" applyBorder="1" applyAlignment="1">
      <alignment horizontal="center" vertical="center"/>
    </xf>
    <xf numFmtId="0" fontId="68" fillId="0" borderId="38" xfId="0" applyFont="1" applyBorder="1" applyAlignment="1">
      <alignment horizontal="center" vertical="center"/>
    </xf>
    <xf numFmtId="0" fontId="68" fillId="0" borderId="83" xfId="0" applyFont="1" applyBorder="1" applyAlignment="1">
      <alignment horizontal="center" vertical="center"/>
    </xf>
    <xf numFmtId="0" fontId="68" fillId="0" borderId="70" xfId="0" applyFont="1" applyBorder="1" applyAlignment="1">
      <alignment horizontal="center" vertical="center"/>
    </xf>
    <xf numFmtId="0" fontId="68" fillId="0" borderId="150" xfId="0" applyFont="1" applyBorder="1" applyAlignment="1">
      <alignment horizontal="center" vertical="center"/>
    </xf>
    <xf numFmtId="0" fontId="68" fillId="0" borderId="151" xfId="0" applyFont="1" applyBorder="1" applyAlignment="1">
      <alignment horizontal="center" vertical="center"/>
    </xf>
    <xf numFmtId="0" fontId="68" fillId="0" borderId="156" xfId="0" applyFont="1" applyBorder="1" applyAlignment="1">
      <alignment horizontal="center" vertical="center"/>
    </xf>
    <xf numFmtId="0" fontId="68" fillId="0" borderId="157" xfId="0" applyFont="1" applyBorder="1" applyAlignment="1">
      <alignment horizontal="center" vertical="center"/>
    </xf>
    <xf numFmtId="0" fontId="68" fillId="0" borderId="114" xfId="0" applyFont="1" applyBorder="1" applyAlignment="1">
      <alignment horizontal="center" vertical="center"/>
    </xf>
    <xf numFmtId="3" fontId="69" fillId="0" borderId="114" xfId="0" applyNumberFormat="1" applyFont="1" applyBorder="1" applyAlignment="1">
      <alignment horizontal="center" vertical="center"/>
    </xf>
    <xf numFmtId="3" fontId="69" fillId="0" borderId="114" xfId="0" applyNumberFormat="1" applyFont="1" applyBorder="1" applyAlignment="1">
      <alignment horizontal="center" vertical="center" wrapText="1"/>
    </xf>
    <xf numFmtId="0" fontId="68" fillId="0" borderId="79" xfId="0" applyFont="1" applyBorder="1" applyAlignment="1">
      <alignment horizontal="center" vertical="center" wrapText="1"/>
    </xf>
    <xf numFmtId="0" fontId="68" fillId="0" borderId="32" xfId="0" applyFont="1" applyBorder="1" applyAlignment="1">
      <alignment horizontal="center" vertical="center" wrapText="1"/>
    </xf>
    <xf numFmtId="0" fontId="68" fillId="0" borderId="78" xfId="0" applyFont="1" applyBorder="1" applyAlignment="1">
      <alignment horizontal="center" vertical="center" wrapText="1"/>
    </xf>
    <xf numFmtId="0" fontId="68" fillId="0" borderId="38" xfId="0" applyFont="1" applyBorder="1" applyAlignment="1">
      <alignment horizontal="center" vertical="center" wrapText="1"/>
    </xf>
    <xf numFmtId="0" fontId="68" fillId="0" borderId="78" xfId="0" applyFont="1" applyBorder="1" applyAlignment="1">
      <alignment horizontal="left" vertical="center" wrapText="1"/>
    </xf>
    <xf numFmtId="0" fontId="68" fillId="0" borderId="38" xfId="0" applyFont="1" applyBorder="1" applyAlignment="1">
      <alignment horizontal="left" vertical="center" wrapText="1"/>
    </xf>
    <xf numFmtId="0" fontId="68" fillId="0" borderId="59" xfId="0" applyFont="1" applyBorder="1" applyAlignment="1">
      <alignment horizontal="center" vertical="center"/>
    </xf>
    <xf numFmtId="0" fontId="68" fillId="0" borderId="9" xfId="0" applyFont="1" applyBorder="1" applyAlignment="1">
      <alignment horizontal="center" vertical="center"/>
    </xf>
    <xf numFmtId="0" fontId="68" fillId="0" borderId="100" xfId="0" applyFont="1" applyBorder="1" applyAlignment="1">
      <alignment horizontal="center" vertical="center"/>
    </xf>
    <xf numFmtId="0" fontId="68" fillId="0" borderId="104" xfId="0" applyFont="1" applyBorder="1" applyAlignment="1">
      <alignment horizontal="center" vertical="center"/>
    </xf>
    <xf numFmtId="0" fontId="68" fillId="0" borderId="101" xfId="0" applyFont="1" applyBorder="1" applyAlignment="1">
      <alignment horizontal="center" vertical="center"/>
    </xf>
    <xf numFmtId="0" fontId="68" fillId="0" borderId="102" xfId="0" applyFont="1" applyBorder="1" applyAlignment="1">
      <alignment horizontal="center" vertical="center"/>
    </xf>
    <xf numFmtId="0" fontId="68" fillId="0" borderId="71" xfId="0" applyFont="1" applyBorder="1" applyAlignment="1">
      <alignment horizontal="center" vertical="center"/>
    </xf>
    <xf numFmtId="0" fontId="68" fillId="0" borderId="103" xfId="0" applyFont="1" applyBorder="1" applyAlignment="1">
      <alignment horizontal="center" vertical="center"/>
    </xf>
    <xf numFmtId="0" fontId="69" fillId="0" borderId="95" xfId="0" applyFont="1" applyBorder="1" applyAlignment="1">
      <alignment horizontal="center" vertical="center"/>
    </xf>
    <xf numFmtId="0" fontId="69" fillId="0" borderId="93" xfId="0" applyFont="1" applyBorder="1" applyAlignment="1">
      <alignment horizontal="center" vertical="center"/>
    </xf>
    <xf numFmtId="0" fontId="69" fillId="0" borderId="94" xfId="0" applyFont="1" applyBorder="1" applyAlignment="1">
      <alignment horizontal="center" vertical="center"/>
    </xf>
    <xf numFmtId="0" fontId="68" fillId="0" borderId="110" xfId="0" applyFont="1" applyBorder="1" applyAlignment="1">
      <alignment horizontal="center" vertical="center"/>
    </xf>
    <xf numFmtId="0" fontId="68" fillId="0" borderId="111" xfId="0" applyFont="1" applyBorder="1" applyAlignment="1">
      <alignment horizontal="center" vertical="center"/>
    </xf>
    <xf numFmtId="0" fontId="69" fillId="0" borderId="95" xfId="0" applyFont="1" applyBorder="1" applyAlignment="1">
      <alignment horizontal="center" vertical="center" wrapText="1"/>
    </xf>
    <xf numFmtId="0" fontId="69" fillId="0" borderId="93" xfId="0" applyFont="1" applyBorder="1" applyAlignment="1">
      <alignment horizontal="center" vertical="center" wrapText="1"/>
    </xf>
    <xf numFmtId="0" fontId="69" fillId="0" borderId="94" xfId="0" applyFont="1" applyBorder="1" applyAlignment="1">
      <alignment horizontal="center" vertical="center" wrapText="1"/>
    </xf>
    <xf numFmtId="0" fontId="68" fillId="0" borderId="97" xfId="0" applyFont="1" applyBorder="1" applyAlignment="1">
      <alignment horizontal="center" vertical="center"/>
    </xf>
    <xf numFmtId="0" fontId="68" fillId="0" borderId="44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3" fontId="69" fillId="0" borderId="95" xfId="0" applyNumberFormat="1" applyFont="1" applyBorder="1" applyAlignment="1">
      <alignment horizontal="center" vertical="center" wrapText="1"/>
    </xf>
    <xf numFmtId="0" fontId="68" fillId="0" borderId="113" xfId="0" applyFont="1" applyBorder="1" applyAlignment="1">
      <alignment horizontal="center" vertical="center"/>
    </xf>
    <xf numFmtId="0" fontId="68" fillId="0" borderId="105" xfId="0" applyFont="1" applyBorder="1" applyAlignment="1">
      <alignment horizontal="center" vertical="center"/>
    </xf>
    <xf numFmtId="0" fontId="68" fillId="0" borderId="106" xfId="0" applyFont="1" applyBorder="1" applyAlignment="1">
      <alignment horizontal="center" vertical="center"/>
    </xf>
    <xf numFmtId="0" fontId="68" fillId="0" borderId="107" xfId="0" applyFont="1" applyBorder="1" applyAlignment="1">
      <alignment horizontal="center" vertical="center"/>
    </xf>
    <xf numFmtId="0" fontId="68" fillId="0" borderId="108" xfId="0" applyFont="1" applyBorder="1" applyAlignment="1">
      <alignment horizontal="center" vertical="center"/>
    </xf>
    <xf numFmtId="0" fontId="68" fillId="0" borderId="115" xfId="0" applyFont="1" applyBorder="1" applyAlignment="1">
      <alignment horizontal="center" vertical="center"/>
    </xf>
    <xf numFmtId="0" fontId="68" fillId="0" borderId="116" xfId="0" applyFont="1" applyBorder="1" applyAlignment="1">
      <alignment horizontal="center" vertical="center"/>
    </xf>
    <xf numFmtId="0" fontId="70" fillId="0" borderId="61" xfId="0" applyFont="1" applyBorder="1" applyAlignment="1">
      <alignment horizontal="center" vertical="center"/>
    </xf>
    <xf numFmtId="0" fontId="70" fillId="0" borderId="62" xfId="0" applyFont="1" applyBorder="1" applyAlignment="1">
      <alignment horizontal="center" vertical="center"/>
    </xf>
    <xf numFmtId="0" fontId="70" fillId="0" borderId="63" xfId="0" applyFont="1" applyBorder="1" applyAlignment="1">
      <alignment horizontal="center" vertical="center"/>
    </xf>
    <xf numFmtId="0" fontId="69" fillId="0" borderId="28" xfId="0" applyFont="1" applyBorder="1" applyAlignment="1">
      <alignment horizontal="center" vertical="center"/>
    </xf>
    <xf numFmtId="0" fontId="69" fillId="0" borderId="14" xfId="0" applyFont="1" applyBorder="1" applyAlignment="1">
      <alignment horizontal="center" vertical="center"/>
    </xf>
    <xf numFmtId="0" fontId="69" fillId="0" borderId="58" xfId="0" applyFont="1" applyBorder="1" applyAlignment="1">
      <alignment horizontal="center" vertical="center"/>
    </xf>
    <xf numFmtId="0" fontId="68" fillId="0" borderId="55" xfId="0" applyFont="1" applyBorder="1" applyAlignment="1">
      <alignment horizontal="center" vertical="center" wrapText="1"/>
    </xf>
    <xf numFmtId="0" fontId="70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0" fillId="0" borderId="56" xfId="0" applyFont="1" applyBorder="1" applyAlignment="1">
      <alignment horizontal="center" vertical="center"/>
    </xf>
    <xf numFmtId="0" fontId="69" fillId="0" borderId="54" xfId="0" applyFont="1" applyBorder="1" applyAlignment="1">
      <alignment horizontal="center" vertical="center"/>
    </xf>
    <xf numFmtId="0" fontId="69" fillId="0" borderId="55" xfId="0" applyFont="1" applyBorder="1" applyAlignment="1">
      <alignment horizontal="center" vertical="center"/>
    </xf>
    <xf numFmtId="0" fontId="69" fillId="0" borderId="56" xfId="0" applyFont="1" applyBorder="1" applyAlignment="1">
      <alignment horizontal="center" vertical="center"/>
    </xf>
    <xf numFmtId="0" fontId="74" fillId="0" borderId="25" xfId="456" applyFont="1" applyBorder="1" applyAlignment="1">
      <alignment horizontal="center" vertical="center" wrapText="1"/>
    </xf>
    <xf numFmtId="0" fontId="74" fillId="0" borderId="26" xfId="456" applyFont="1" applyBorder="1" applyAlignment="1">
      <alignment horizontal="center" vertical="center" wrapText="1"/>
    </xf>
    <xf numFmtId="0" fontId="74" fillId="0" borderId="39" xfId="456" applyFont="1" applyBorder="1" applyAlignment="1">
      <alignment horizontal="center" vertical="center" wrapText="1"/>
    </xf>
    <xf numFmtId="0" fontId="74" fillId="0" borderId="28" xfId="456" applyFont="1" applyBorder="1" applyAlignment="1">
      <alignment horizontal="center" vertical="center" wrapText="1"/>
    </xf>
    <xf numFmtId="0" fontId="74" fillId="0" borderId="14" xfId="456" applyFont="1" applyBorder="1" applyAlignment="1">
      <alignment horizontal="center" vertical="center" wrapText="1"/>
    </xf>
    <xf numFmtId="0" fontId="74" fillId="0" borderId="58" xfId="456" applyFont="1" applyBorder="1" applyAlignment="1">
      <alignment horizontal="center" vertical="center" wrapText="1"/>
    </xf>
    <xf numFmtId="0" fontId="74" fillId="0" borderId="27" xfId="456" applyFont="1" applyBorder="1" applyAlignment="1">
      <alignment horizontal="center" vertical="center" wrapText="1"/>
    </xf>
    <xf numFmtId="0" fontId="74" fillId="0" borderId="0" xfId="456" applyFont="1" applyBorder="1" applyAlignment="1">
      <alignment horizontal="center" vertical="center" wrapText="1"/>
    </xf>
    <xf numFmtId="0" fontId="74" fillId="0" borderId="57" xfId="456" applyFont="1" applyBorder="1" applyAlignment="1">
      <alignment horizontal="center" vertical="center" wrapText="1"/>
    </xf>
    <xf numFmtId="0" fontId="74" fillId="57" borderId="15" xfId="456" applyFont="1" applyFill="1" applyBorder="1" applyAlignment="1">
      <alignment horizontal="right" vertical="center"/>
    </xf>
    <xf numFmtId="0" fontId="74" fillId="57" borderId="16" xfId="456" applyFont="1" applyFill="1" applyBorder="1" applyAlignment="1">
      <alignment horizontal="right" vertical="center"/>
    </xf>
    <xf numFmtId="181" fontId="74" fillId="57" borderId="13" xfId="449" applyNumberFormat="1" applyFont="1" applyFill="1" applyBorder="1" applyAlignment="1">
      <alignment horizontal="right" vertical="center"/>
    </xf>
    <xf numFmtId="181" fontId="74" fillId="57" borderId="12" xfId="449" applyNumberFormat="1" applyFont="1" applyFill="1" applyBorder="1" applyAlignment="1">
      <alignment horizontal="right" vertical="center"/>
    </xf>
    <xf numFmtId="0" fontId="74" fillId="0" borderId="9" xfId="456" applyFont="1" applyBorder="1" applyAlignment="1">
      <alignment horizontal="left" vertical="center"/>
    </xf>
    <xf numFmtId="0" fontId="74" fillId="0" borderId="10" xfId="456" applyFont="1" applyBorder="1" applyAlignment="1">
      <alignment horizontal="left" vertical="center"/>
    </xf>
    <xf numFmtId="0" fontId="74" fillId="57" borderId="91" xfId="456" applyFont="1" applyFill="1" applyBorder="1" applyAlignment="1">
      <alignment horizontal="right" vertical="center"/>
    </xf>
    <xf numFmtId="0" fontId="74" fillId="57" borderId="12" xfId="456" applyFont="1" applyFill="1" applyBorder="1" applyAlignment="1">
      <alignment horizontal="right" vertical="center"/>
    </xf>
    <xf numFmtId="0" fontId="74" fillId="0" borderId="162" xfId="456" applyFont="1" applyBorder="1" applyAlignment="1">
      <alignment horizontal="left" vertical="center"/>
    </xf>
    <xf numFmtId="0" fontId="74" fillId="0" borderId="155" xfId="456" applyFont="1" applyBorder="1" applyAlignment="1">
      <alignment horizontal="left" vertical="center"/>
    </xf>
    <xf numFmtId="0" fontId="74" fillId="0" borderId="161" xfId="456" applyFont="1" applyBorder="1" applyAlignment="1">
      <alignment horizontal="left" vertical="center"/>
    </xf>
    <xf numFmtId="0" fontId="74" fillId="0" borderId="160" xfId="456" applyFont="1" applyBorder="1" applyAlignment="1">
      <alignment horizontal="left" vertical="center"/>
    </xf>
    <xf numFmtId="0" fontId="74" fillId="0" borderId="143" xfId="456" applyFont="1" applyBorder="1" applyAlignment="1">
      <alignment horizontal="left" vertical="center"/>
    </xf>
    <xf numFmtId="0" fontId="74" fillId="0" borderId="153" xfId="456" applyFont="1" applyBorder="1" applyAlignment="1">
      <alignment horizontal="left" vertical="center"/>
    </xf>
    <xf numFmtId="0" fontId="74" fillId="58" borderId="155" xfId="456" applyFont="1" applyFill="1" applyBorder="1" applyAlignment="1">
      <alignment horizontal="left" vertical="center"/>
    </xf>
    <xf numFmtId="0" fontId="74" fillId="58" borderId="161" xfId="456" applyFont="1" applyFill="1" applyBorder="1" applyAlignment="1">
      <alignment horizontal="left" vertical="center"/>
    </xf>
    <xf numFmtId="0" fontId="74" fillId="57" borderId="163" xfId="456" applyFont="1" applyFill="1" applyBorder="1" applyAlignment="1">
      <alignment horizontal="center" vertical="center"/>
    </xf>
    <xf numFmtId="0" fontId="74" fillId="57" borderId="164" xfId="456" applyFont="1" applyFill="1" applyBorder="1" applyAlignment="1">
      <alignment horizontal="center" vertical="center"/>
    </xf>
    <xf numFmtId="0" fontId="74" fillId="57" borderId="165" xfId="456" applyFont="1" applyFill="1" applyBorder="1" applyAlignment="1">
      <alignment horizontal="center" vertical="center"/>
    </xf>
    <xf numFmtId="0" fontId="49" fillId="0" borderId="91" xfId="456" applyFont="1" applyBorder="1" applyAlignment="1">
      <alignment horizontal="right" vertical="center"/>
    </xf>
    <xf numFmtId="0" fontId="49" fillId="0" borderId="12" xfId="456" applyFont="1" applyBorder="1" applyAlignment="1">
      <alignment horizontal="right" vertical="center"/>
    </xf>
    <xf numFmtId="0" fontId="49" fillId="0" borderId="158" xfId="456" applyFont="1" applyBorder="1" applyAlignment="1">
      <alignment horizontal="right" vertical="center"/>
    </xf>
    <xf numFmtId="0" fontId="49" fillId="0" borderId="155" xfId="456" applyFont="1" applyBorder="1" applyAlignment="1">
      <alignment horizontal="right" vertical="center"/>
    </xf>
    <xf numFmtId="0" fontId="67" fillId="62" borderId="100" xfId="687" applyFont="1" applyFill="1" applyBorder="1" applyAlignment="1">
      <alignment horizontal="center" vertical="center"/>
    </xf>
    <xf numFmtId="0" fontId="67" fillId="62" borderId="104" xfId="687" applyFont="1" applyFill="1" applyBorder="1" applyAlignment="1">
      <alignment horizontal="center" vertical="center"/>
    </xf>
    <xf numFmtId="0" fontId="73" fillId="0" borderId="123" xfId="687" applyFont="1" applyBorder="1" applyAlignment="1">
      <alignment horizontal="center" vertical="center"/>
    </xf>
    <xf numFmtId="0" fontId="73" fillId="0" borderId="124" xfId="687" applyFont="1" applyBorder="1" applyAlignment="1">
      <alignment horizontal="center" vertical="center"/>
    </xf>
    <xf numFmtId="0" fontId="67" fillId="62" borderId="133" xfId="687" applyFont="1" applyFill="1" applyBorder="1" applyAlignment="1">
      <alignment horizontal="center" vertical="center"/>
    </xf>
    <xf numFmtId="0" fontId="67" fillId="62" borderId="134" xfId="687" applyFont="1" applyFill="1" applyBorder="1" applyAlignment="1">
      <alignment horizontal="center" vertical="center"/>
    </xf>
    <xf numFmtId="0" fontId="72" fillId="0" borderId="135" xfId="687" applyFont="1" applyBorder="1" applyAlignment="1">
      <alignment horizontal="center" vertical="center"/>
    </xf>
    <xf numFmtId="0" fontId="72" fillId="0" borderId="136" xfId="687" applyFont="1" applyBorder="1" applyAlignment="1">
      <alignment horizontal="center" vertical="center"/>
    </xf>
    <xf numFmtId="0" fontId="72" fillId="0" borderId="25" xfId="687" applyFont="1" applyBorder="1" applyAlignment="1">
      <alignment horizontal="center" vertical="center"/>
    </xf>
    <xf numFmtId="0" fontId="73" fillId="0" borderId="26" xfId="687" applyFont="1" applyBorder="1" applyAlignment="1">
      <alignment vertical="center"/>
    </xf>
    <xf numFmtId="0" fontId="73" fillId="0" borderId="118" xfId="687" applyFont="1" applyBorder="1" applyAlignment="1">
      <alignment vertical="center"/>
    </xf>
    <xf numFmtId="0" fontId="73" fillId="0" borderId="27" xfId="687" applyFont="1" applyBorder="1" applyAlignment="1">
      <alignment vertical="center"/>
    </xf>
    <xf numFmtId="0" fontId="50" fillId="0" borderId="0" xfId="687" applyAlignment="1">
      <alignment vertical="center"/>
    </xf>
    <xf numFmtId="0" fontId="73" fillId="0" borderId="120" xfId="687" applyFont="1" applyBorder="1" applyAlignment="1">
      <alignment vertical="center"/>
    </xf>
    <xf numFmtId="0" fontId="73" fillId="0" borderId="122" xfId="687" applyFont="1" applyBorder="1" applyAlignment="1">
      <alignment vertical="center"/>
    </xf>
    <xf numFmtId="0" fontId="73" fillId="0" borderId="123" xfId="687" applyFont="1" applyBorder="1" applyAlignment="1">
      <alignment vertical="center"/>
    </xf>
    <xf numFmtId="0" fontId="73" fillId="0" borderId="124" xfId="687" applyFont="1" applyBorder="1" applyAlignment="1">
      <alignment vertical="center"/>
    </xf>
    <xf numFmtId="0" fontId="71" fillId="0" borderId="119" xfId="687" applyFont="1" applyBorder="1" applyAlignment="1">
      <alignment horizontal="center" vertical="center"/>
    </xf>
    <xf numFmtId="0" fontId="71" fillId="0" borderId="26" xfId="687" applyFont="1" applyBorder="1" applyAlignment="1">
      <alignment horizontal="center" vertical="center"/>
    </xf>
    <xf numFmtId="0" fontId="71" fillId="0" borderId="118" xfId="687" applyFont="1" applyBorder="1" applyAlignment="1">
      <alignment horizontal="center" vertical="center"/>
    </xf>
    <xf numFmtId="0" fontId="71" fillId="0" borderId="121" xfId="687" applyFont="1" applyBorder="1" applyAlignment="1">
      <alignment horizontal="center" vertical="center"/>
    </xf>
    <xf numFmtId="0" fontId="71" fillId="0" borderId="0" xfId="687" applyFont="1" applyAlignment="1">
      <alignment horizontal="center" vertical="center"/>
    </xf>
    <xf numFmtId="0" fontId="71" fillId="0" borderId="120" xfId="687" applyFont="1" applyBorder="1" applyAlignment="1">
      <alignment horizontal="center" vertical="center"/>
    </xf>
    <xf numFmtId="0" fontId="71" fillId="0" borderId="125" xfId="687" applyFont="1" applyBorder="1" applyAlignment="1">
      <alignment horizontal="center" vertical="center"/>
    </xf>
    <xf numFmtId="0" fontId="71" fillId="0" borderId="123" xfId="687" applyFont="1" applyBorder="1" applyAlignment="1">
      <alignment horizontal="center" vertical="center"/>
    </xf>
    <xf numFmtId="0" fontId="71" fillId="0" borderId="124" xfId="687" applyFont="1" applyBorder="1" applyAlignment="1">
      <alignment horizontal="center" vertical="center"/>
    </xf>
    <xf numFmtId="0" fontId="49" fillId="0" borderId="119" xfId="687" applyFont="1" applyBorder="1" applyAlignment="1">
      <alignment horizontal="center" vertical="center"/>
    </xf>
    <xf numFmtId="0" fontId="73" fillId="0" borderId="39" xfId="687" applyFont="1" applyBorder="1" applyAlignment="1">
      <alignment vertical="center"/>
    </xf>
    <xf numFmtId="0" fontId="73" fillId="0" borderId="121" xfId="687" applyFont="1" applyBorder="1" applyAlignment="1">
      <alignment vertical="center"/>
    </xf>
    <xf numFmtId="0" fontId="73" fillId="0" borderId="57" xfId="687" applyFont="1" applyBorder="1" applyAlignment="1">
      <alignment vertical="center"/>
    </xf>
    <xf numFmtId="0" fontId="73" fillId="0" borderId="125" xfId="687" applyFont="1" applyBorder="1" applyAlignment="1">
      <alignment vertical="center"/>
    </xf>
    <xf numFmtId="0" fontId="73" fillId="0" borderId="126" xfId="687" applyFont="1" applyBorder="1" applyAlignment="1">
      <alignment vertical="center"/>
    </xf>
    <xf numFmtId="0" fontId="67" fillId="62" borderId="127" xfId="687" applyFont="1" applyFill="1" applyBorder="1" applyAlignment="1">
      <alignment horizontal="center" vertical="center" wrapText="1"/>
    </xf>
    <xf numFmtId="0" fontId="67" fillId="62" borderId="128" xfId="687" applyFont="1" applyFill="1" applyBorder="1" applyAlignment="1">
      <alignment horizontal="center" vertical="center" wrapText="1"/>
    </xf>
    <xf numFmtId="0" fontId="67" fillId="62" borderId="27" xfId="687" applyFont="1" applyFill="1" applyBorder="1" applyAlignment="1">
      <alignment horizontal="center" vertical="center" wrapText="1"/>
    </xf>
    <xf numFmtId="0" fontId="67" fillId="62" borderId="41" xfId="687" applyFont="1" applyFill="1" applyBorder="1" applyAlignment="1">
      <alignment horizontal="center" vertical="center" wrapText="1"/>
    </xf>
    <xf numFmtId="0" fontId="39" fillId="0" borderId="129" xfId="687" applyFont="1" applyBorder="1" applyAlignment="1">
      <alignment horizontal="center" vertical="center" wrapText="1"/>
    </xf>
    <xf numFmtId="0" fontId="39" fillId="0" borderId="130" xfId="687" applyFont="1" applyBorder="1" applyAlignment="1">
      <alignment horizontal="center" vertical="center" wrapText="1"/>
    </xf>
    <xf numFmtId="0" fontId="39" fillId="0" borderId="131" xfId="687" applyFont="1" applyBorder="1" applyAlignment="1">
      <alignment horizontal="center" vertical="center" wrapText="1"/>
    </xf>
    <xf numFmtId="0" fontId="39" fillId="0" borderId="132" xfId="687" applyFont="1" applyBorder="1" applyAlignment="1">
      <alignment horizontal="center" vertical="center" wrapText="1"/>
    </xf>
    <xf numFmtId="0" fontId="39" fillId="0" borderId="123" xfId="687" applyFont="1" applyBorder="1" applyAlignment="1">
      <alignment horizontal="center" vertical="center" wrapText="1"/>
    </xf>
    <xf numFmtId="0" fontId="39" fillId="0" borderId="126" xfId="687" applyFont="1" applyBorder="1" applyAlignment="1">
      <alignment horizontal="center" vertical="center" wrapText="1"/>
    </xf>
    <xf numFmtId="0" fontId="72" fillId="0" borderId="138" xfId="687" applyFont="1" applyBorder="1" applyAlignment="1">
      <alignment horizontal="justify" vertical="center"/>
    </xf>
    <xf numFmtId="0" fontId="72" fillId="0" borderId="135" xfId="687" applyFont="1" applyBorder="1" applyAlignment="1">
      <alignment horizontal="justify" vertical="center"/>
    </xf>
    <xf numFmtId="0" fontId="74" fillId="62" borderId="127" xfId="687" applyFont="1" applyFill="1" applyBorder="1" applyAlignment="1">
      <alignment horizontal="center" vertical="center"/>
    </xf>
    <xf numFmtId="0" fontId="39" fillId="62" borderId="130" xfId="687" applyFont="1" applyFill="1" applyBorder="1" applyAlignment="1">
      <alignment vertical="center"/>
    </xf>
    <xf numFmtId="0" fontId="39" fillId="62" borderId="131" xfId="687" applyFont="1" applyFill="1" applyBorder="1" applyAlignment="1">
      <alignment vertical="center"/>
    </xf>
    <xf numFmtId="0" fontId="39" fillId="62" borderId="122" xfId="687" applyFont="1" applyFill="1" applyBorder="1" applyAlignment="1">
      <alignment vertical="center"/>
    </xf>
    <xf numFmtId="0" fontId="39" fillId="62" borderId="123" xfId="687" applyFont="1" applyFill="1" applyBorder="1" applyAlignment="1">
      <alignment vertical="center"/>
    </xf>
    <xf numFmtId="0" fontId="39" fillId="62" borderId="126" xfId="687" applyFont="1" applyFill="1" applyBorder="1" applyAlignment="1">
      <alignment vertical="center"/>
    </xf>
    <xf numFmtId="0" fontId="75" fillId="0" borderId="138" xfId="687" applyFont="1" applyBorder="1" applyAlignment="1">
      <alignment horizontal="center" vertical="center"/>
    </xf>
    <xf numFmtId="0" fontId="63" fillId="0" borderId="139" xfId="687" applyFont="1" applyBorder="1" applyAlignment="1">
      <alignment vertical="center"/>
    </xf>
    <xf numFmtId="0" fontId="67" fillId="0" borderId="133" xfId="687" applyFont="1" applyBorder="1" applyAlignment="1">
      <alignment horizontal="center" vertical="center" wrapText="1"/>
    </xf>
    <xf numFmtId="0" fontId="63" fillId="0" borderId="130" xfId="687" applyFont="1" applyBorder="1" applyAlignment="1">
      <alignment vertical="center"/>
    </xf>
    <xf numFmtId="0" fontId="63" fillId="0" borderId="134" xfId="687" applyFont="1" applyBorder="1" applyAlignment="1">
      <alignment vertical="center"/>
    </xf>
    <xf numFmtId="0" fontId="63" fillId="0" borderId="125" xfId="687" applyFont="1" applyBorder="1" applyAlignment="1">
      <alignment vertical="center"/>
    </xf>
    <xf numFmtId="0" fontId="63" fillId="0" borderId="123" xfId="687" applyFont="1" applyBorder="1" applyAlignment="1">
      <alignment vertical="center"/>
    </xf>
    <xf numFmtId="0" fontId="67" fillId="0" borderId="133" xfId="687" applyFont="1" applyBorder="1" applyAlignment="1">
      <alignment horizontal="center" vertical="center"/>
    </xf>
    <xf numFmtId="0" fontId="63" fillId="0" borderId="135" xfId="687" applyFont="1" applyBorder="1" applyAlignment="1">
      <alignment vertical="center"/>
    </xf>
    <xf numFmtId="0" fontId="63" fillId="0" borderId="136" xfId="687" applyFont="1" applyBorder="1" applyAlignment="1">
      <alignment vertical="center"/>
    </xf>
    <xf numFmtId="0" fontId="75" fillId="58" borderId="138" xfId="687" applyFont="1" applyFill="1" applyBorder="1" applyAlignment="1">
      <alignment horizontal="center" vertical="center" wrapText="1"/>
    </xf>
    <xf numFmtId="0" fontId="63" fillId="58" borderId="139" xfId="687" applyFont="1" applyFill="1" applyBorder="1" applyAlignment="1">
      <alignment vertical="center"/>
    </xf>
    <xf numFmtId="0" fontId="73" fillId="0" borderId="135" xfId="687" applyFont="1" applyBorder="1" applyAlignment="1">
      <alignment horizontal="justify" vertical="center"/>
    </xf>
    <xf numFmtId="0" fontId="72" fillId="0" borderId="127" xfId="687" applyFont="1" applyBorder="1" applyAlignment="1">
      <alignment horizontal="center" vertical="center"/>
    </xf>
    <xf numFmtId="0" fontId="73" fillId="0" borderId="130" xfId="687" applyFont="1" applyBorder="1" applyAlignment="1">
      <alignment vertical="center"/>
    </xf>
    <xf numFmtId="0" fontId="73" fillId="0" borderId="134" xfId="687" applyFont="1" applyBorder="1" applyAlignment="1">
      <alignment vertical="center"/>
    </xf>
    <xf numFmtId="2" fontId="75" fillId="0" borderId="138" xfId="687" applyNumberFormat="1" applyFont="1" applyBorder="1" applyAlignment="1">
      <alignment horizontal="center" vertical="center"/>
    </xf>
    <xf numFmtId="2" fontId="75" fillId="0" borderId="136" xfId="687" applyNumberFormat="1" applyFont="1" applyBorder="1" applyAlignment="1">
      <alignment horizontal="center" vertical="center"/>
    </xf>
    <xf numFmtId="0" fontId="75" fillId="58" borderId="34" xfId="687" applyFont="1" applyFill="1" applyBorder="1" applyAlignment="1">
      <alignment horizontal="left" vertical="center"/>
    </xf>
    <xf numFmtId="0" fontId="67" fillId="58" borderId="0" xfId="687" applyFont="1" applyFill="1" applyAlignment="1">
      <alignment horizontal="left" vertical="center"/>
    </xf>
    <xf numFmtId="0" fontId="63" fillId="58" borderId="41" xfId="687" applyFont="1" applyFill="1" applyBorder="1" applyAlignment="1">
      <alignment horizontal="left" vertical="center"/>
    </xf>
    <xf numFmtId="0" fontId="75" fillId="58" borderId="33" xfId="687" applyFont="1" applyFill="1" applyBorder="1" applyAlignment="1">
      <alignment horizontal="left" vertical="center"/>
    </xf>
    <xf numFmtId="0" fontId="67" fillId="58" borderId="42" xfId="687" applyFont="1" applyFill="1" applyBorder="1" applyAlignment="1">
      <alignment horizontal="left" vertical="center"/>
    </xf>
    <xf numFmtId="0" fontId="63" fillId="58" borderId="70" xfId="687" applyFont="1" applyFill="1" applyBorder="1" applyAlignment="1">
      <alignment horizontal="left" vertical="center"/>
    </xf>
    <xf numFmtId="0" fontId="72" fillId="0" borderId="0" xfId="687" applyFont="1" applyAlignment="1">
      <alignment horizontal="center" vertical="center"/>
    </xf>
    <xf numFmtId="0" fontId="73" fillId="0" borderId="0" xfId="687" applyFont="1" applyAlignment="1">
      <alignment vertical="center"/>
    </xf>
    <xf numFmtId="0" fontId="72" fillId="0" borderId="133" xfId="687" applyFont="1" applyBorder="1" applyAlignment="1">
      <alignment horizontal="justify" vertical="center"/>
    </xf>
    <xf numFmtId="0" fontId="73" fillId="0" borderId="130" xfId="687" applyFont="1" applyBorder="1" applyAlignment="1">
      <alignment horizontal="justify" vertical="center"/>
    </xf>
    <xf numFmtId="0" fontId="72" fillId="0" borderId="34" xfId="687" applyFont="1" applyBorder="1" applyAlignment="1">
      <alignment horizontal="left" vertical="center" wrapText="1"/>
    </xf>
    <xf numFmtId="0" fontId="50" fillId="0" borderId="41" xfId="687" applyBorder="1" applyAlignment="1">
      <alignment vertical="center"/>
    </xf>
    <xf numFmtId="0" fontId="73" fillId="0" borderId="34" xfId="687" applyFont="1" applyBorder="1" applyAlignment="1">
      <alignment vertical="center"/>
    </xf>
    <xf numFmtId="0" fontId="73" fillId="0" borderId="41" xfId="687" applyFont="1" applyBorder="1" applyAlignment="1">
      <alignment vertical="center"/>
    </xf>
    <xf numFmtId="0" fontId="73" fillId="0" borderId="33" xfId="687" applyFont="1" applyBorder="1" applyAlignment="1">
      <alignment vertical="center"/>
    </xf>
    <xf numFmtId="0" fontId="73" fillId="0" borderId="42" xfId="687" applyFont="1" applyBorder="1" applyAlignment="1">
      <alignment vertical="center"/>
    </xf>
    <xf numFmtId="0" fontId="56" fillId="58" borderId="54" xfId="91" applyFont="1" applyFill="1" applyBorder="1" applyAlignment="1">
      <alignment horizontal="right"/>
    </xf>
    <xf numFmtId="0" fontId="56" fillId="58" borderId="55" xfId="91" applyFont="1" applyFill="1" applyBorder="1" applyAlignment="1">
      <alignment horizontal="right"/>
    </xf>
    <xf numFmtId="0" fontId="56" fillId="58" borderId="56" xfId="91" applyFont="1" applyFill="1" applyBorder="1" applyAlignment="1">
      <alignment horizontal="right"/>
    </xf>
    <xf numFmtId="0" fontId="54" fillId="58" borderId="65" xfId="91" applyFont="1" applyFill="1" applyBorder="1"/>
    <xf numFmtId="0" fontId="54" fillId="58" borderId="66" xfId="91" applyFont="1" applyFill="1" applyBorder="1"/>
    <xf numFmtId="0" fontId="54" fillId="58" borderId="23" xfId="91" applyFont="1" applyFill="1" applyBorder="1" applyAlignment="1">
      <alignment horizontal="center"/>
    </xf>
    <xf numFmtId="0" fontId="54" fillId="58" borderId="72" xfId="91" applyFont="1" applyFill="1" applyBorder="1" applyAlignment="1">
      <alignment horizontal="center"/>
    </xf>
    <xf numFmtId="0" fontId="56" fillId="58" borderId="61" xfId="91" applyFont="1" applyFill="1" applyBorder="1" applyAlignment="1">
      <alignment horizontal="center"/>
    </xf>
    <xf numFmtId="0" fontId="56" fillId="58" borderId="62" xfId="91" applyFont="1" applyFill="1" applyBorder="1" applyAlignment="1">
      <alignment horizontal="center"/>
    </xf>
    <xf numFmtId="0" fontId="56" fillId="58" borderId="20" xfId="91" applyFont="1" applyFill="1" applyBorder="1" applyAlignment="1">
      <alignment horizontal="center" wrapText="1"/>
    </xf>
    <xf numFmtId="0" fontId="56" fillId="58" borderId="69" xfId="91" applyFont="1" applyFill="1" applyBorder="1" applyAlignment="1">
      <alignment horizontal="center" wrapText="1"/>
    </xf>
    <xf numFmtId="0" fontId="54" fillId="58" borderId="71" xfId="91" applyFont="1" applyFill="1" applyBorder="1"/>
    <xf numFmtId="0" fontId="54" fillId="58" borderId="12" xfId="91" applyFont="1" applyFill="1" applyBorder="1"/>
    <xf numFmtId="176" fontId="54" fillId="58" borderId="13" xfId="35" applyFont="1" applyFill="1" applyBorder="1" applyAlignment="1">
      <alignment horizontal="center"/>
    </xf>
    <xf numFmtId="176" fontId="54" fillId="58" borderId="19" xfId="35" applyFont="1" applyFill="1" applyBorder="1" applyAlignment="1">
      <alignment horizontal="center"/>
    </xf>
    <xf numFmtId="176" fontId="54" fillId="58" borderId="23" xfId="35" applyFont="1" applyFill="1" applyBorder="1" applyAlignment="1">
      <alignment horizontal="center"/>
    </xf>
    <xf numFmtId="176" fontId="54" fillId="58" borderId="72" xfId="35" applyFont="1" applyFill="1" applyBorder="1" applyAlignment="1">
      <alignment horizontal="center"/>
    </xf>
    <xf numFmtId="0" fontId="54" fillId="58" borderId="13" xfId="91" applyFont="1" applyFill="1" applyBorder="1" applyAlignment="1">
      <alignment horizontal="center"/>
    </xf>
    <xf numFmtId="0" fontId="54" fillId="58" borderId="19" xfId="91" applyFont="1" applyFill="1" applyBorder="1" applyAlignment="1">
      <alignment horizontal="center"/>
    </xf>
    <xf numFmtId="0" fontId="54" fillId="58" borderId="19" xfId="91" applyFont="1" applyFill="1" applyBorder="1"/>
    <xf numFmtId="0" fontId="54" fillId="58" borderId="72" xfId="91" applyFont="1" applyFill="1" applyBorder="1"/>
    <xf numFmtId="0" fontId="56" fillId="58" borderId="61" xfId="91" applyFont="1" applyFill="1" applyBorder="1" applyAlignment="1">
      <alignment horizontal="center" vertical="center"/>
    </xf>
    <xf numFmtId="0" fontId="56" fillId="58" borderId="62" xfId="91" applyFont="1" applyFill="1" applyBorder="1" applyAlignment="1">
      <alignment horizontal="center" vertical="center"/>
    </xf>
    <xf numFmtId="0" fontId="56" fillId="58" borderId="69" xfId="91" applyFont="1" applyFill="1" applyBorder="1" applyAlignment="1">
      <alignment horizontal="center" vertical="center"/>
    </xf>
    <xf numFmtId="0" fontId="56" fillId="58" borderId="20" xfId="91" applyFont="1" applyFill="1" applyBorder="1" applyAlignment="1">
      <alignment horizontal="center" vertical="center"/>
    </xf>
    <xf numFmtId="0" fontId="56" fillId="58" borderId="28" xfId="91" applyFont="1" applyFill="1" applyBorder="1" applyAlignment="1">
      <alignment horizontal="right"/>
    </xf>
    <xf numFmtId="0" fontId="56" fillId="58" borderId="14" xfId="91" applyFont="1" applyFill="1" applyBorder="1" applyAlignment="1">
      <alignment horizontal="right"/>
    </xf>
    <xf numFmtId="0" fontId="56" fillId="58" borderId="58" xfId="91" applyFont="1" applyFill="1" applyBorder="1" applyAlignment="1">
      <alignment horizontal="right"/>
    </xf>
    <xf numFmtId="0" fontId="56" fillId="58" borderId="20" xfId="91" applyFont="1" applyFill="1" applyBorder="1" applyAlignment="1">
      <alignment horizontal="center" vertical="center" wrapText="1"/>
    </xf>
    <xf numFmtId="0" fontId="56" fillId="58" borderId="69" xfId="91" applyFont="1" applyFill="1" applyBorder="1" applyAlignment="1">
      <alignment horizontal="center" vertical="center" wrapText="1"/>
    </xf>
    <xf numFmtId="0" fontId="54" fillId="58" borderId="65" xfId="91" applyFont="1" applyFill="1" applyBorder="1" applyAlignment="1">
      <alignment horizontal="center"/>
    </xf>
    <xf numFmtId="0" fontId="54" fillId="58" borderId="66" xfId="91" applyFont="1" applyFill="1" applyBorder="1" applyAlignment="1">
      <alignment horizontal="center"/>
    </xf>
    <xf numFmtId="0" fontId="54" fillId="58" borderId="23" xfId="91" applyFont="1" applyFill="1" applyBorder="1"/>
    <xf numFmtId="0" fontId="56" fillId="58" borderId="69" xfId="91" applyFont="1" applyFill="1" applyBorder="1" applyAlignment="1">
      <alignment horizontal="center"/>
    </xf>
    <xf numFmtId="0" fontId="56" fillId="58" borderId="20" xfId="91" applyFont="1" applyFill="1" applyBorder="1" applyAlignment="1">
      <alignment horizontal="center"/>
    </xf>
    <xf numFmtId="0" fontId="16" fillId="58" borderId="65" xfId="91" applyFill="1" applyBorder="1" applyAlignment="1">
      <alignment horizontal="center"/>
    </xf>
    <xf numFmtId="0" fontId="16" fillId="58" borderId="67" xfId="91" applyFill="1" applyBorder="1" applyAlignment="1">
      <alignment horizontal="center"/>
    </xf>
    <xf numFmtId="0" fontId="56" fillId="58" borderId="33" xfId="91" applyFont="1" applyFill="1" applyBorder="1" applyAlignment="1">
      <alignment horizontal="center"/>
    </xf>
    <xf numFmtId="0" fontId="56" fillId="58" borderId="70" xfId="91" applyFont="1" applyFill="1" applyBorder="1" applyAlignment="1">
      <alignment horizontal="center"/>
    </xf>
    <xf numFmtId="0" fontId="54" fillId="58" borderId="71" xfId="91" applyFont="1" applyFill="1" applyBorder="1" applyAlignment="1">
      <alignment horizontal="center"/>
    </xf>
    <xf numFmtId="0" fontId="54" fillId="58" borderId="12" xfId="91" applyFont="1" applyFill="1" applyBorder="1" applyAlignment="1">
      <alignment horizontal="center"/>
    </xf>
    <xf numFmtId="0" fontId="54" fillId="58" borderId="13" xfId="91" applyFont="1" applyFill="1" applyBorder="1"/>
    <xf numFmtId="0" fontId="54" fillId="0" borderId="14" xfId="91" applyFont="1" applyBorder="1" applyAlignment="1">
      <alignment horizontal="center"/>
    </xf>
    <xf numFmtId="0" fontId="54" fillId="0" borderId="58" xfId="91" applyFont="1" applyBorder="1" applyAlignment="1">
      <alignment horizontal="center"/>
    </xf>
    <xf numFmtId="0" fontId="59" fillId="0" borderId="46" xfId="91" applyFont="1" applyBorder="1" applyAlignment="1">
      <alignment horizontal="center" vertical="top"/>
    </xf>
    <xf numFmtId="0" fontId="63" fillId="0" borderId="59" xfId="91" applyFont="1" applyBorder="1" applyAlignment="1" applyProtection="1">
      <alignment horizontal="center"/>
      <protection locked="0"/>
    </xf>
    <xf numFmtId="0" fontId="63" fillId="0" borderId="9" xfId="91" applyFont="1" applyBorder="1" applyAlignment="1" applyProtection="1">
      <alignment horizontal="center"/>
      <protection locked="0"/>
    </xf>
    <xf numFmtId="0" fontId="63" fillId="0" borderId="22" xfId="91" applyFont="1" applyBorder="1" applyAlignment="1" applyProtection="1">
      <alignment horizontal="center"/>
      <protection locked="0"/>
    </xf>
    <xf numFmtId="0" fontId="25" fillId="58" borderId="61" xfId="91" applyFont="1" applyFill="1" applyBorder="1" applyAlignment="1">
      <alignment horizontal="center" vertical="center" wrapText="1"/>
    </xf>
    <xf numFmtId="0" fontId="16" fillId="58" borderId="62" xfId="91" applyFill="1" applyBorder="1" applyAlignment="1">
      <alignment horizontal="center" vertical="center" wrapText="1"/>
    </xf>
    <xf numFmtId="0" fontId="16" fillId="58" borderId="63" xfId="91" applyFill="1" applyBorder="1" applyAlignment="1">
      <alignment horizontal="center" vertical="center" wrapText="1"/>
    </xf>
    <xf numFmtId="0" fontId="25" fillId="58" borderId="61" xfId="91" applyFont="1" applyFill="1" applyBorder="1" applyAlignment="1">
      <alignment horizontal="center" vertical="center"/>
    </xf>
    <xf numFmtId="0" fontId="25" fillId="58" borderId="63" xfId="91" applyFont="1" applyFill="1" applyBorder="1" applyAlignment="1">
      <alignment horizontal="center" vertical="center"/>
    </xf>
    <xf numFmtId="0" fontId="54" fillId="58" borderId="38" xfId="471" applyFont="1" applyFill="1" applyBorder="1" applyAlignment="1">
      <alignment horizontal="left" vertical="center"/>
    </xf>
    <xf numFmtId="0" fontId="54" fillId="58" borderId="9" xfId="471" applyFont="1" applyFill="1" applyBorder="1" applyAlignment="1">
      <alignment horizontal="left" vertical="center"/>
    </xf>
    <xf numFmtId="0" fontId="25" fillId="58" borderId="34" xfId="91" applyFont="1" applyFill="1" applyBorder="1" applyAlignment="1">
      <alignment horizontal="center"/>
    </xf>
    <xf numFmtId="0" fontId="25" fillId="58" borderId="0" xfId="91" applyFont="1" applyFill="1" applyAlignment="1">
      <alignment horizontal="center"/>
    </xf>
    <xf numFmtId="0" fontId="25" fillId="58" borderId="41" xfId="91" applyFont="1" applyFill="1" applyBorder="1" applyAlignment="1">
      <alignment horizontal="center"/>
    </xf>
    <xf numFmtId="0" fontId="54" fillId="58" borderId="44" xfId="471" applyFont="1" applyFill="1" applyBorder="1" applyAlignment="1">
      <alignment horizontal="left" vertical="center"/>
    </xf>
    <xf numFmtId="0" fontId="54" fillId="58" borderId="52" xfId="471" applyFont="1" applyFill="1" applyBorder="1" applyAlignment="1">
      <alignment horizontal="left" vertical="center"/>
    </xf>
    <xf numFmtId="0" fontId="54" fillId="58" borderId="36" xfId="471" applyFont="1" applyFill="1" applyBorder="1" applyAlignment="1">
      <alignment horizontal="center" vertical="center"/>
    </xf>
    <xf numFmtId="0" fontId="54" fillId="58" borderId="26" xfId="471" applyFont="1" applyFill="1" applyBorder="1" applyAlignment="1">
      <alignment horizontal="center" vertical="center"/>
    </xf>
    <xf numFmtId="0" fontId="54" fillId="58" borderId="39" xfId="471" applyFont="1" applyFill="1" applyBorder="1" applyAlignment="1">
      <alignment horizontal="center" vertical="center"/>
    </xf>
    <xf numFmtId="0" fontId="54" fillId="58" borderId="33" xfId="471" applyFont="1" applyFill="1" applyBorder="1" applyAlignment="1">
      <alignment horizontal="center" vertical="center"/>
    </xf>
    <xf numFmtId="0" fontId="54" fillId="58" borderId="42" xfId="471" applyFont="1" applyFill="1" applyBorder="1" applyAlignment="1">
      <alignment horizontal="center" vertical="center"/>
    </xf>
    <xf numFmtId="0" fontId="54" fillId="58" borderId="43" xfId="471" applyFont="1" applyFill="1" applyBorder="1" applyAlignment="1">
      <alignment horizontal="center" vertical="center"/>
    </xf>
    <xf numFmtId="0" fontId="55" fillId="58" borderId="34" xfId="91" applyFont="1" applyFill="1" applyBorder="1" applyAlignment="1">
      <alignment horizontal="center"/>
    </xf>
    <xf numFmtId="0" fontId="55" fillId="58" borderId="0" xfId="91" applyFont="1" applyFill="1" applyAlignment="1">
      <alignment horizontal="center"/>
    </xf>
    <xf numFmtId="0" fontId="55" fillId="58" borderId="41" xfId="91" applyFont="1" applyFill="1" applyBorder="1" applyAlignment="1">
      <alignment horizontal="center"/>
    </xf>
    <xf numFmtId="0" fontId="56" fillId="58" borderId="34" xfId="91" applyFont="1" applyFill="1" applyBorder="1" applyAlignment="1">
      <alignment horizontal="center"/>
    </xf>
    <xf numFmtId="0" fontId="56" fillId="58" borderId="0" xfId="91" applyFont="1" applyFill="1" applyAlignment="1">
      <alignment horizontal="center"/>
    </xf>
    <xf numFmtId="0" fontId="56" fillId="58" borderId="41" xfId="91" applyFont="1" applyFill="1" applyBorder="1" applyAlignment="1">
      <alignment horizontal="center"/>
    </xf>
    <xf numFmtId="0" fontId="54" fillId="58" borderId="32" xfId="91" applyFont="1" applyFill="1" applyBorder="1" applyAlignment="1">
      <alignment horizontal="left" vertical="center"/>
    </xf>
    <xf numFmtId="0" fontId="54" fillId="58" borderId="45" xfId="471" applyFont="1" applyFill="1" applyBorder="1" applyAlignment="1">
      <alignment horizontal="center" vertical="center"/>
    </xf>
    <xf numFmtId="0" fontId="54" fillId="58" borderId="46" xfId="471" applyFont="1" applyFill="1" applyBorder="1" applyAlignment="1">
      <alignment horizontal="center" vertical="center"/>
    </xf>
    <xf numFmtId="0" fontId="54" fillId="58" borderId="47" xfId="471" applyFont="1" applyFill="1" applyBorder="1" applyAlignment="1">
      <alignment horizontal="center" vertical="center"/>
    </xf>
    <xf numFmtId="0" fontId="54" fillId="58" borderId="33" xfId="91" applyFont="1" applyFill="1" applyBorder="1" applyAlignment="1">
      <alignment horizontal="center" vertical="center"/>
    </xf>
    <xf numFmtId="0" fontId="54" fillId="58" borderId="42" xfId="91" applyFont="1" applyFill="1" applyBorder="1" applyAlignment="1">
      <alignment horizontal="center" vertical="center"/>
    </xf>
    <xf numFmtId="0" fontId="54" fillId="58" borderId="43" xfId="91" applyFont="1" applyFill="1" applyBorder="1" applyAlignment="1">
      <alignment horizontal="center" vertical="center"/>
    </xf>
    <xf numFmtId="0" fontId="54" fillId="58" borderId="44" xfId="471" applyFont="1" applyFill="1" applyBorder="1" applyAlignment="1">
      <alignment horizontal="center" vertical="center"/>
    </xf>
    <xf numFmtId="0" fontId="54" fillId="58" borderId="52" xfId="471" applyFont="1" applyFill="1" applyBorder="1" applyAlignment="1">
      <alignment horizontal="center" vertical="center"/>
    </xf>
    <xf numFmtId="0" fontId="54" fillId="58" borderId="48" xfId="471" applyFont="1" applyFill="1" applyBorder="1" applyAlignment="1">
      <alignment horizontal="center" vertical="center"/>
    </xf>
    <xf numFmtId="0" fontId="54" fillId="58" borderId="53" xfId="471" applyFont="1" applyFill="1" applyBorder="1" applyAlignment="1">
      <alignment horizontal="center" vertical="center"/>
    </xf>
    <xf numFmtId="0" fontId="16" fillId="0" borderId="42" xfId="91" applyBorder="1" applyAlignment="1">
      <alignment horizontal="center"/>
    </xf>
    <xf numFmtId="0" fontId="25" fillId="0" borderId="27" xfId="91" applyFont="1" applyBorder="1" applyAlignment="1">
      <alignment horizontal="right" vertical="center"/>
    </xf>
    <xf numFmtId="0" fontId="25" fillId="0" borderId="0" xfId="91" applyFont="1" applyAlignment="1">
      <alignment horizontal="right" vertical="center"/>
    </xf>
    <xf numFmtId="0" fontId="25" fillId="0" borderId="0" xfId="91" applyFont="1" applyAlignment="1">
      <alignment horizontal="center" vertical="center"/>
    </xf>
    <xf numFmtId="0" fontId="16" fillId="0" borderId="35" xfId="91" applyBorder="1" applyAlignment="1">
      <alignment horizontal="center"/>
    </xf>
    <xf numFmtId="0" fontId="16" fillId="0" borderId="40" xfId="91" applyBorder="1" applyAlignment="1">
      <alignment horizontal="center"/>
    </xf>
    <xf numFmtId="0" fontId="16" fillId="0" borderId="49" xfId="91" applyBorder="1" applyAlignment="1">
      <alignment horizontal="center"/>
    </xf>
    <xf numFmtId="0" fontId="52" fillId="58" borderId="36" xfId="91" applyFont="1" applyFill="1" applyBorder="1" applyAlignment="1">
      <alignment horizontal="center"/>
    </xf>
    <xf numFmtId="0" fontId="52" fillId="58" borderId="26" xfId="91" applyFont="1" applyFill="1" applyBorder="1" applyAlignment="1">
      <alignment horizontal="center"/>
    </xf>
    <xf numFmtId="0" fontId="52" fillId="58" borderId="37" xfId="91" applyFont="1" applyFill="1" applyBorder="1" applyAlignment="1">
      <alignment horizontal="center"/>
    </xf>
    <xf numFmtId="0" fontId="25" fillId="58" borderId="50" xfId="91" applyFont="1" applyFill="1" applyBorder="1" applyAlignment="1">
      <alignment horizontal="center"/>
    </xf>
    <xf numFmtId="0" fontId="25" fillId="58" borderId="14" xfId="91" applyFont="1" applyFill="1" applyBorder="1" applyAlignment="1">
      <alignment horizontal="center"/>
    </xf>
    <xf numFmtId="0" fontId="25" fillId="58" borderId="51" xfId="91" applyFont="1" applyFill="1" applyBorder="1" applyAlignment="1">
      <alignment horizontal="center"/>
    </xf>
    <xf numFmtId="0" fontId="6" fillId="0" borderId="13" xfId="472" applyBorder="1" applyAlignment="1">
      <alignment horizontal="left"/>
    </xf>
    <xf numFmtId="0" fontId="6" fillId="0" borderId="12" xfId="472" applyBorder="1" applyAlignment="1">
      <alignment horizontal="left"/>
    </xf>
    <xf numFmtId="0" fontId="6" fillId="0" borderId="19" xfId="472" applyBorder="1" applyAlignment="1">
      <alignment horizontal="left"/>
    </xf>
    <xf numFmtId="0" fontId="6" fillId="0" borderId="13" xfId="472" applyBorder="1" applyAlignment="1">
      <alignment horizontal="center"/>
    </xf>
    <xf numFmtId="0" fontId="6" fillId="0" borderId="12" xfId="472" applyBorder="1" applyAlignment="1">
      <alignment horizontal="center"/>
    </xf>
    <xf numFmtId="0" fontId="6" fillId="0" borderId="19" xfId="472" applyBorder="1" applyAlignment="1">
      <alignment horizontal="center"/>
    </xf>
    <xf numFmtId="0" fontId="28" fillId="0" borderId="9" xfId="472" applyFont="1" applyBorder="1" applyAlignment="1">
      <alignment horizontal="left"/>
    </xf>
    <xf numFmtId="0" fontId="66" fillId="0" borderId="13" xfId="472" applyFont="1" applyBorder="1" applyAlignment="1">
      <alignment horizontal="center"/>
    </xf>
    <xf numFmtId="0" fontId="66" fillId="0" borderId="12" xfId="472" applyFont="1" applyBorder="1" applyAlignment="1">
      <alignment horizontal="center"/>
    </xf>
    <xf numFmtId="0" fontId="66" fillId="0" borderId="19" xfId="472" applyFont="1" applyBorder="1" applyAlignment="1">
      <alignment horizontal="center"/>
    </xf>
    <xf numFmtId="0" fontId="51" fillId="59" borderId="9" xfId="472" applyFont="1" applyFill="1" applyBorder="1" applyAlignment="1">
      <alignment horizontal="center"/>
    </xf>
    <xf numFmtId="0" fontId="6" fillId="0" borderId="13" xfId="472" applyBorder="1" applyAlignment="1">
      <alignment horizontal="left" wrapText="1"/>
    </xf>
    <xf numFmtId="0" fontId="6" fillId="0" borderId="12" xfId="472" applyBorder="1" applyAlignment="1">
      <alignment horizontal="left" wrapText="1"/>
    </xf>
    <xf numFmtId="0" fontId="6" fillId="0" borderId="19" xfId="472" applyBorder="1" applyAlignment="1">
      <alignment horizontal="left" wrapText="1"/>
    </xf>
    <xf numFmtId="14" fontId="6" fillId="0" borderId="9" xfId="472" applyNumberFormat="1" applyBorder="1" applyAlignment="1">
      <alignment horizontal="center"/>
    </xf>
    <xf numFmtId="0" fontId="6" fillId="0" borderId="9" xfId="472" applyBorder="1" applyAlignment="1">
      <alignment horizontal="center"/>
    </xf>
    <xf numFmtId="0" fontId="28" fillId="0" borderId="45" xfId="472" applyFont="1" applyBorder="1" applyAlignment="1">
      <alignment horizontal="center"/>
    </xf>
    <xf numFmtId="0" fontId="28" fillId="0" borderId="46" xfId="472" applyFont="1" applyBorder="1" applyAlignment="1">
      <alignment horizontal="center"/>
    </xf>
    <xf numFmtId="0" fontId="28" fillId="0" borderId="77" xfId="472" applyFont="1" applyBorder="1" applyAlignment="1">
      <alignment horizontal="center"/>
    </xf>
    <xf numFmtId="0" fontId="28" fillId="0" borderId="33" xfId="472" applyFont="1" applyBorder="1" applyAlignment="1">
      <alignment horizontal="center"/>
    </xf>
    <xf numFmtId="0" fontId="28" fillId="0" borderId="42" xfId="472" applyFont="1" applyBorder="1" applyAlignment="1">
      <alignment horizontal="center"/>
    </xf>
    <xf numFmtId="0" fontId="28" fillId="0" borderId="70" xfId="472" applyFont="1" applyBorder="1" applyAlignment="1">
      <alignment horizontal="center"/>
    </xf>
    <xf numFmtId="0" fontId="28" fillId="0" borderId="13" xfId="472" applyFont="1" applyBorder="1" applyAlignment="1">
      <alignment horizontal="center" vertical="center"/>
    </xf>
    <xf numFmtId="0" fontId="28" fillId="0" borderId="12" xfId="472" applyFont="1" applyBorder="1" applyAlignment="1">
      <alignment horizontal="center" vertical="center"/>
    </xf>
    <xf numFmtId="0" fontId="28" fillId="0" borderId="19" xfId="472" applyFont="1" applyBorder="1" applyAlignment="1">
      <alignment horizontal="center" vertical="center"/>
    </xf>
    <xf numFmtId="3" fontId="6" fillId="59" borderId="13" xfId="472" applyNumberFormat="1" applyFill="1" applyBorder="1" applyAlignment="1">
      <alignment horizontal="center"/>
    </xf>
    <xf numFmtId="0" fontId="6" fillId="59" borderId="12" xfId="472" applyFill="1" applyBorder="1" applyAlignment="1">
      <alignment horizontal="center"/>
    </xf>
    <xf numFmtId="0" fontId="6" fillId="59" borderId="19" xfId="472" applyFill="1" applyBorder="1" applyAlignment="1">
      <alignment horizontal="center"/>
    </xf>
    <xf numFmtId="0" fontId="6" fillId="0" borderId="13" xfId="472" applyBorder="1" applyAlignment="1">
      <alignment horizontal="center" vertical="center" wrapText="1"/>
    </xf>
    <xf numFmtId="0" fontId="6" fillId="0" borderId="12" xfId="472" applyBorder="1" applyAlignment="1">
      <alignment horizontal="center" vertical="center" wrapText="1"/>
    </xf>
    <xf numFmtId="0" fontId="6" fillId="0" borderId="19" xfId="472" applyBorder="1" applyAlignment="1">
      <alignment horizontal="center" vertical="center" wrapText="1"/>
    </xf>
    <xf numFmtId="0" fontId="6" fillId="59" borderId="13" xfId="472" applyFill="1" applyBorder="1" applyAlignment="1">
      <alignment horizontal="center"/>
    </xf>
    <xf numFmtId="169" fontId="6" fillId="0" borderId="9" xfId="473" applyFont="1" applyBorder="1" applyAlignment="1">
      <alignment horizontal="center"/>
    </xf>
    <xf numFmtId="0" fontId="6" fillId="59" borderId="9" xfId="472" applyFill="1" applyBorder="1" applyAlignment="1">
      <alignment horizontal="center"/>
    </xf>
  </cellXfs>
  <cellStyles count="690">
    <cellStyle name="% 2" xfId="460"/>
    <cellStyle name="20% - Accent1" xfId="137"/>
    <cellStyle name="20% - Accent1 2" xfId="138"/>
    <cellStyle name="20% - Accent2" xfId="139"/>
    <cellStyle name="20% - Accent2 2" xfId="140"/>
    <cellStyle name="20% - Accent3" xfId="141"/>
    <cellStyle name="20% - Accent3 2" xfId="142"/>
    <cellStyle name="20% - Accent4" xfId="143"/>
    <cellStyle name="20% - Accent4 2" xfId="144"/>
    <cellStyle name="20% - Accent5" xfId="145"/>
    <cellStyle name="20% - Accent5 2" xfId="146"/>
    <cellStyle name="20% - Accent6" xfId="147"/>
    <cellStyle name="20% - Accent6 2" xfId="148"/>
    <cellStyle name="20% - Énfasis1 2" xfId="1"/>
    <cellStyle name="20% - Énfasis1 2 2" xfId="476"/>
    <cellStyle name="20% - Énfasis2 2" xfId="2"/>
    <cellStyle name="20% - Énfasis2 2 2" xfId="477"/>
    <cellStyle name="20% - Énfasis3 2" xfId="3"/>
    <cellStyle name="20% - Énfasis3 2 2" xfId="478"/>
    <cellStyle name="20% - Énfasis4 2" xfId="4"/>
    <cellStyle name="20% - Énfasis4 2 2" xfId="479"/>
    <cellStyle name="20% - Énfasis5 2" xfId="5"/>
    <cellStyle name="20% - Énfasis5 2 2" xfId="480"/>
    <cellStyle name="20% - Énfasis6 2" xfId="6"/>
    <cellStyle name="20% - Énfasis6 2 2" xfId="481"/>
    <cellStyle name="2-decimales" xfId="7"/>
    <cellStyle name="40% - Accent1" xfId="149"/>
    <cellStyle name="40% - Accent1 2" xfId="150"/>
    <cellStyle name="40% - Accent2" xfId="151"/>
    <cellStyle name="40% - Accent2 2" xfId="152"/>
    <cellStyle name="40% - Accent3" xfId="153"/>
    <cellStyle name="40% - Accent3 2" xfId="154"/>
    <cellStyle name="40% - Accent4" xfId="155"/>
    <cellStyle name="40% - Accent4 2" xfId="156"/>
    <cellStyle name="40% - Accent5" xfId="157"/>
    <cellStyle name="40% - Accent5 2" xfId="158"/>
    <cellStyle name="40% - Accent6" xfId="159"/>
    <cellStyle name="40% - Accent6 2" xfId="160"/>
    <cellStyle name="40% - Énfasis1 2" xfId="8"/>
    <cellStyle name="40% - Énfasis1 2 2" xfId="482"/>
    <cellStyle name="40% - Énfasis2 2" xfId="9"/>
    <cellStyle name="40% - Énfasis2 2 2" xfId="483"/>
    <cellStyle name="40% - Énfasis3 2" xfId="10"/>
    <cellStyle name="40% - Énfasis3 2 2" xfId="484"/>
    <cellStyle name="40% - Énfasis4 2" xfId="11"/>
    <cellStyle name="40% - Énfasis4 2 2" xfId="485"/>
    <cellStyle name="40% - Énfasis5 2" xfId="12"/>
    <cellStyle name="40% - Énfasis5 2 2" xfId="486"/>
    <cellStyle name="40% - Énfasis6 2" xfId="13"/>
    <cellStyle name="40% - Énfasis6 2 2" xfId="487"/>
    <cellStyle name="60% - Accent1" xfId="161"/>
    <cellStyle name="60% - Accent2" xfId="162"/>
    <cellStyle name="60% - Accent3" xfId="163"/>
    <cellStyle name="60% - Accent4" xfId="164"/>
    <cellStyle name="60% - Accent5" xfId="165"/>
    <cellStyle name="60% - Accent6" xfId="166"/>
    <cellStyle name="Accent1" xfId="167"/>
    <cellStyle name="Accent2" xfId="168"/>
    <cellStyle name="Accent3" xfId="169"/>
    <cellStyle name="Accent4" xfId="170"/>
    <cellStyle name="Accent5" xfId="171"/>
    <cellStyle name="Accent6" xfId="172"/>
    <cellStyle name="Bad" xfId="173"/>
    <cellStyle name="Calculation" xfId="174"/>
    <cellStyle name="Calculation 2" xfId="544"/>
    <cellStyle name="Check Cell" xfId="175"/>
    <cellStyle name="Check Cell 2" xfId="176"/>
    <cellStyle name="Comma" xfId="177"/>
    <cellStyle name="Comma0" xfId="178"/>
    <cellStyle name="Comma0 2" xfId="179"/>
    <cellStyle name="Currency" xfId="180"/>
    <cellStyle name="Currency 2" xfId="465"/>
    <cellStyle name="Currency 2 2" xfId="681"/>
    <cellStyle name="Currency 2 3" xfId="467"/>
    <cellStyle name="Currency 2 3 2" xfId="683"/>
    <cellStyle name="Currency 3" xfId="473"/>
    <cellStyle name="Currency0" xfId="181"/>
    <cellStyle name="Currency0 2" xfId="182"/>
    <cellStyle name="Date" xfId="183"/>
    <cellStyle name="Date 2" xfId="184"/>
    <cellStyle name="Énfasis 1" xfId="185"/>
    <cellStyle name="Énfasis 2" xfId="186"/>
    <cellStyle name="Énfasis 3" xfId="187"/>
    <cellStyle name="Énfasis1 - 20%" xfId="188"/>
    <cellStyle name="Énfasis1 - 20% 2" xfId="275"/>
    <cellStyle name="Énfasis1 - 20% 2 2" xfId="585"/>
    <cellStyle name="Énfasis1 - 20% 3" xfId="545"/>
    <cellStyle name="Énfasis1 - 40%" xfId="189"/>
    <cellStyle name="Énfasis1 - 40% 2" xfId="276"/>
    <cellStyle name="Énfasis1 - 40% 2 2" xfId="586"/>
    <cellStyle name="Énfasis1 - 40% 3" xfId="546"/>
    <cellStyle name="Énfasis1 - 60%" xfId="190"/>
    <cellStyle name="Énfasis2 - 20%" xfId="191"/>
    <cellStyle name="Énfasis2 - 20% 2" xfId="277"/>
    <cellStyle name="Énfasis2 - 20% 2 2" xfId="587"/>
    <cellStyle name="Énfasis2 - 20% 3" xfId="547"/>
    <cellStyle name="Énfasis2 - 40%" xfId="192"/>
    <cellStyle name="Énfasis2 - 40% 2" xfId="278"/>
    <cellStyle name="Énfasis2 - 40% 2 2" xfId="588"/>
    <cellStyle name="Énfasis2 - 40% 3" xfId="548"/>
    <cellStyle name="Énfasis2 - 60%" xfId="193"/>
    <cellStyle name="Énfasis3 - 20%" xfId="194"/>
    <cellStyle name="Énfasis3 - 20% 2" xfId="279"/>
    <cellStyle name="Énfasis3 - 20% 2 2" xfId="589"/>
    <cellStyle name="Énfasis3 - 20% 3" xfId="549"/>
    <cellStyle name="Énfasis3 - 40%" xfId="195"/>
    <cellStyle name="Énfasis3 - 40% 2" xfId="280"/>
    <cellStyle name="Énfasis3 - 40% 2 2" xfId="590"/>
    <cellStyle name="Énfasis3 - 40% 3" xfId="550"/>
    <cellStyle name="Énfasis3 - 60%" xfId="196"/>
    <cellStyle name="Énfasis4 - 20%" xfId="197"/>
    <cellStyle name="Énfasis4 - 20% 2" xfId="281"/>
    <cellStyle name="Énfasis4 - 20% 2 2" xfId="591"/>
    <cellStyle name="Énfasis4 - 20% 3" xfId="551"/>
    <cellStyle name="Énfasis4 - 40%" xfId="198"/>
    <cellStyle name="Énfasis4 - 40% 2" xfId="282"/>
    <cellStyle name="Énfasis4 - 40% 2 2" xfId="592"/>
    <cellStyle name="Énfasis4 - 40% 3" xfId="552"/>
    <cellStyle name="Énfasis4 - 60%" xfId="199"/>
    <cellStyle name="Énfasis5 - 20%" xfId="200"/>
    <cellStyle name="Énfasis5 - 20% 2" xfId="283"/>
    <cellStyle name="Énfasis5 - 20% 2 2" xfId="593"/>
    <cellStyle name="Énfasis5 - 20% 3" xfId="553"/>
    <cellStyle name="Énfasis5 - 40%" xfId="201"/>
    <cellStyle name="Énfasis5 - 40% 2" xfId="284"/>
    <cellStyle name="Énfasis5 - 40% 2 2" xfId="594"/>
    <cellStyle name="Énfasis5 - 40% 3" xfId="554"/>
    <cellStyle name="Énfasis5 - 60%" xfId="202"/>
    <cellStyle name="Énfasis6 - 20%" xfId="203"/>
    <cellStyle name="Énfasis6 - 20% 2" xfId="285"/>
    <cellStyle name="Énfasis6 - 20% 2 2" xfId="595"/>
    <cellStyle name="Énfasis6 - 20% 3" xfId="555"/>
    <cellStyle name="Énfasis6 - 40%" xfId="204"/>
    <cellStyle name="Énfasis6 - 40% 2" xfId="286"/>
    <cellStyle name="Énfasis6 - 40% 2 2" xfId="596"/>
    <cellStyle name="Énfasis6 - 40% 3" xfId="556"/>
    <cellStyle name="Énfasis6 - 60%" xfId="205"/>
    <cellStyle name="ENTERO" xfId="14"/>
    <cellStyle name="Estilo 1" xfId="206"/>
    <cellStyle name="Euro" xfId="15"/>
    <cellStyle name="Euro 2" xfId="207"/>
    <cellStyle name="Euro 3" xfId="208"/>
    <cellStyle name="Explanatory Text" xfId="209"/>
    <cellStyle name="F2" xfId="16"/>
    <cellStyle name="F3" xfId="17"/>
    <cellStyle name="F4" xfId="18"/>
    <cellStyle name="F5" xfId="19"/>
    <cellStyle name="F6" xfId="20"/>
    <cellStyle name="F7" xfId="21"/>
    <cellStyle name="F8" xfId="22"/>
    <cellStyle name="Fixed" xfId="210"/>
    <cellStyle name="Fixed 2" xfId="211"/>
    <cellStyle name="Good" xfId="212"/>
    <cellStyle name="GRADOSMINSEG" xfId="23"/>
    <cellStyle name="Heading 1" xfId="213"/>
    <cellStyle name="Heading 2" xfId="214"/>
    <cellStyle name="Heading 3" xfId="215"/>
    <cellStyle name="Heading 4" xfId="216"/>
    <cellStyle name="Heading1" xfId="217"/>
    <cellStyle name="Heading2" xfId="218"/>
    <cellStyle name="Hipervínculo 2" xfId="219"/>
    <cellStyle name="Hipervínculo 3" xfId="329"/>
    <cellStyle name="Hipervínculo 4" xfId="268"/>
    <cellStyle name="Input" xfId="220"/>
    <cellStyle name="Input 2" xfId="557"/>
    <cellStyle name="Linked Cell" xfId="221"/>
    <cellStyle name="Linked Cell 2" xfId="222"/>
    <cellStyle name="Millares" xfId="468" builtinId="3"/>
    <cellStyle name="Millares [0]" xfId="449" builtinId="6"/>
    <cellStyle name="Millares [0] 2" xfId="24"/>
    <cellStyle name="Millares [0] 2 2" xfId="488"/>
    <cellStyle name="Millares [0] 3" xfId="117"/>
    <cellStyle name="Millares [0] 3 2" xfId="447"/>
    <cellStyle name="Millares [0] 3 2 2" xfId="665"/>
    <cellStyle name="Millares [0] 3 3" xfId="534"/>
    <cellStyle name="Millares [0] 4" xfId="442"/>
    <cellStyle name="Millares [0] 4 2" xfId="660"/>
    <cellStyle name="Millares [0] 5" xfId="453"/>
    <cellStyle name="Millares [0] 5 2" xfId="671"/>
    <cellStyle name="Millares [0] 6" xfId="458"/>
    <cellStyle name="Millares [0] 6 2" xfId="676"/>
    <cellStyle name="Millares [0] 7" xfId="464"/>
    <cellStyle name="Millares [0] 7 2" xfId="680"/>
    <cellStyle name="Millares [0] 8" xfId="667"/>
    <cellStyle name="Millares 10" xfId="118"/>
    <cellStyle name="Millares 10 2" xfId="330"/>
    <cellStyle name="Millares 10 2 2" xfId="619"/>
    <cellStyle name="Millares 10 3" xfId="331"/>
    <cellStyle name="Millares 10 3 2" xfId="620"/>
    <cellStyle name="Millares 11" xfId="223"/>
    <cellStyle name="Millares 11 2" xfId="332"/>
    <cellStyle name="Millares 11 2 2" xfId="621"/>
    <cellStyle name="Millares 11 3" xfId="333"/>
    <cellStyle name="Millares 11 3 2" xfId="622"/>
    <cellStyle name="Millares 12" xfId="224"/>
    <cellStyle name="Millares 13" xfId="119"/>
    <cellStyle name="Millares 13 2" xfId="120"/>
    <cellStyle name="Millares 14" xfId="225"/>
    <cellStyle name="Millares 15" xfId="226"/>
    <cellStyle name="Millares 15 2" xfId="227"/>
    <cellStyle name="Millares 15 2 2" xfId="559"/>
    <cellStyle name="Millares 15 3" xfId="228"/>
    <cellStyle name="Millares 15 3 2" xfId="560"/>
    <cellStyle name="Millares 15 4" xfId="229"/>
    <cellStyle name="Millares 15 4 2" xfId="561"/>
    <cellStyle name="Millares 15 5" xfId="230"/>
    <cellStyle name="Millares 15 5 2" xfId="562"/>
    <cellStyle name="Millares 15 6" xfId="558"/>
    <cellStyle name="Millares 16" xfId="231"/>
    <cellStyle name="Millares 16 2" xfId="232"/>
    <cellStyle name="Millares 16 2 2" xfId="563"/>
    <cellStyle name="Millares 17" xfId="233"/>
    <cellStyle name="Millares 18" xfId="234"/>
    <cellStyle name="Millares 18 2" xfId="271"/>
    <cellStyle name="Millares 18 2 2" xfId="581"/>
    <cellStyle name="Millares 18 3" xfId="444"/>
    <cellStyle name="Millares 18 3 2" xfId="662"/>
    <cellStyle name="Millares 18 4" xfId="564"/>
    <cellStyle name="Millares 19" xfId="235"/>
    <cellStyle name="Millares 19 2" xfId="287"/>
    <cellStyle name="Millares 19 2 2" xfId="597"/>
    <cellStyle name="Millares 19 3" xfId="565"/>
    <cellStyle name="Millares 2" xfId="25"/>
    <cellStyle name="Millares 2 10" xfId="334"/>
    <cellStyle name="Millares 2 10 2" xfId="335"/>
    <cellStyle name="Millares 2 10 3" xfId="336"/>
    <cellStyle name="Millares 2 11" xfId="337"/>
    <cellStyle name="Millares 2 11 2" xfId="623"/>
    <cellStyle name="Millares 2 12" xfId="338"/>
    <cellStyle name="Millares 2 12 2" xfId="624"/>
    <cellStyle name="Millares 2 13" xfId="339"/>
    <cellStyle name="Millares 2 13 2" xfId="625"/>
    <cellStyle name="Millares 2 14" xfId="340"/>
    <cellStyle name="Millares 2 14 2" xfId="626"/>
    <cellStyle name="Millares 2 15" xfId="341"/>
    <cellStyle name="Millares 2 15 2" xfId="627"/>
    <cellStyle name="Millares 2 16" xfId="342"/>
    <cellStyle name="Millares 2 16 2" xfId="628"/>
    <cellStyle name="Millares 2 17" xfId="343"/>
    <cellStyle name="Millares 2 17 2" xfId="629"/>
    <cellStyle name="Millares 2 18" xfId="344"/>
    <cellStyle name="Millares 2 18 2" xfId="630"/>
    <cellStyle name="Millares 2 19" xfId="345"/>
    <cellStyle name="Millares 2 19 2" xfId="631"/>
    <cellStyle name="Millares 2 2" xfId="26"/>
    <cellStyle name="Millares 2 2 2" xfId="27"/>
    <cellStyle name="Millares 2 2 2 2" xfId="347"/>
    <cellStyle name="Millares 2 2 2 3" xfId="348"/>
    <cellStyle name="Millares 2 2 2 4" xfId="346"/>
    <cellStyle name="Millares 2 2 2 4 2" xfId="632"/>
    <cellStyle name="Millares 2 2 2 5" xfId="491"/>
    <cellStyle name="Millares 2 2 3" xfId="28"/>
    <cellStyle name="Millares 2 2 3 2" xfId="349"/>
    <cellStyle name="Millares 2 2 3 2 2" xfId="633"/>
    <cellStyle name="Millares 2 2 4" xfId="29"/>
    <cellStyle name="Millares 2 2 4 2" xfId="492"/>
    <cellStyle name="Millares 2 2 5" xfId="289"/>
    <cellStyle name="Millares 2 2 6" xfId="490"/>
    <cellStyle name="Millares 2 20" xfId="350"/>
    <cellStyle name="Millares 2 20 2" xfId="634"/>
    <cellStyle name="Millares 2 21" xfId="351"/>
    <cellStyle name="Millares 2 21 2" xfId="635"/>
    <cellStyle name="Millares 2 22" xfId="352"/>
    <cellStyle name="Millares 2 22 2" xfId="636"/>
    <cellStyle name="Millares 2 23" xfId="353"/>
    <cellStyle name="Millares 2 23 2" xfId="637"/>
    <cellStyle name="Millares 2 24" xfId="354"/>
    <cellStyle name="Millares 2 24 2" xfId="638"/>
    <cellStyle name="Millares 2 25" xfId="355"/>
    <cellStyle name="Millares 2 25 2" xfId="639"/>
    <cellStyle name="Millares 2 26" xfId="356"/>
    <cellStyle name="Millares 2 26 2" xfId="640"/>
    <cellStyle name="Millares 2 27" xfId="357"/>
    <cellStyle name="Millares 2 27 2" xfId="641"/>
    <cellStyle name="Millares 2 28" xfId="358"/>
    <cellStyle name="Millares 2 28 2" xfId="642"/>
    <cellStyle name="Millares 2 29" xfId="359"/>
    <cellStyle name="Millares 2 29 2" xfId="643"/>
    <cellStyle name="Millares 2 3" xfId="30"/>
    <cellStyle name="Millares 2 3 2" xfId="360"/>
    <cellStyle name="Millares 2 3 2 2" xfId="361"/>
    <cellStyle name="Millares 2 3 2 3" xfId="362"/>
    <cellStyle name="Millares 2 3 3" xfId="363"/>
    <cellStyle name="Millares 2 3 4" xfId="364"/>
    <cellStyle name="Millares 2 3 5" xfId="290"/>
    <cellStyle name="Millares 2 3 6" xfId="493"/>
    <cellStyle name="Millares 2 30" xfId="288"/>
    <cellStyle name="Millares 2 31" xfId="461"/>
    <cellStyle name="Millares 2 31 2" xfId="677"/>
    <cellStyle name="Millares 2 32" xfId="489"/>
    <cellStyle name="Millares 2 4" xfId="31"/>
    <cellStyle name="Millares 2 4 2" xfId="365"/>
    <cellStyle name="Millares 2 4 3" xfId="366"/>
    <cellStyle name="Millares 2 5" xfId="32"/>
    <cellStyle name="Millares 2 5 2" xfId="368"/>
    <cellStyle name="Millares 2 5 3" xfId="369"/>
    <cellStyle name="Millares 2 5 4" xfId="367"/>
    <cellStyle name="Millares 2 5 5" xfId="494"/>
    <cellStyle name="Millares 2 6" xfId="33"/>
    <cellStyle name="Millares 2 6 2" xfId="371"/>
    <cellStyle name="Millares 2 6 2 2" xfId="645"/>
    <cellStyle name="Millares 2 6 3" xfId="372"/>
    <cellStyle name="Millares 2 6 3 2" xfId="646"/>
    <cellStyle name="Millares 2 6 4" xfId="370"/>
    <cellStyle name="Millares 2 6 4 2" xfId="644"/>
    <cellStyle name="Millares 2 7" xfId="373"/>
    <cellStyle name="Millares 2 7 2" xfId="374"/>
    <cellStyle name="Millares 2 7 3" xfId="647"/>
    <cellStyle name="Millares 2 8" xfId="375"/>
    <cellStyle name="Millares 2 8 2" xfId="648"/>
    <cellStyle name="Millares 2 9" xfId="376"/>
    <cellStyle name="Millares 2 9 2" xfId="377"/>
    <cellStyle name="Millares 2 9 3" xfId="649"/>
    <cellStyle name="Millares 2_MUELLE NUEVA PAYA_AIU_APU_PRESUPUESTO_PROGRAMACION (4)" xfId="34"/>
    <cellStyle name="Millares 20" xfId="236"/>
    <cellStyle name="Millares 20 2" xfId="291"/>
    <cellStyle name="Millares 20 2 2" xfId="598"/>
    <cellStyle name="Millares 20 3" xfId="566"/>
    <cellStyle name="Millares 21" xfId="438"/>
    <cellStyle name="Millares 21 2" xfId="121"/>
    <cellStyle name="Millares 22" xfId="265"/>
    <cellStyle name="Millares 22 2" xfId="576"/>
    <cellStyle name="Millares 23" xfId="466"/>
    <cellStyle name="Millares 23 2" xfId="682"/>
    <cellStyle name="Millares 24" xfId="684"/>
    <cellStyle name="Millares 24 2" xfId="122"/>
    <cellStyle name="Millares 29" xfId="123"/>
    <cellStyle name="Millares 3" xfId="35"/>
    <cellStyle name="Millares 3 2" xfId="36"/>
    <cellStyle name="Millares 3 2 2" xfId="37"/>
    <cellStyle name="Millares 3 2 2 2" xfId="38"/>
    <cellStyle name="Millares 3 2 2 2 2" xfId="379"/>
    <cellStyle name="Millares 3 2 2 3" xfId="380"/>
    <cellStyle name="Millares 3 2 2 4" xfId="378"/>
    <cellStyle name="Millares 3 2 2 5" xfId="497"/>
    <cellStyle name="Millares 3 2 3" xfId="39"/>
    <cellStyle name="Millares 3 2 3 2" xfId="381"/>
    <cellStyle name="Millares 3 2 3 3" xfId="498"/>
    <cellStyle name="Millares 3 2 4" xfId="382"/>
    <cellStyle name="Millares 3 2 5" xfId="496"/>
    <cellStyle name="Millares 3 3" xfId="40"/>
    <cellStyle name="Millares 3 3 2" xfId="383"/>
    <cellStyle name="Millares 3 3 2 2" xfId="384"/>
    <cellStyle name="Millares 3 3 2 3" xfId="385"/>
    <cellStyle name="Millares 3 3 3" xfId="386"/>
    <cellStyle name="Millares 3 3 4" xfId="387"/>
    <cellStyle name="Millares 3 3 5" xfId="293"/>
    <cellStyle name="Millares 3 3 5 2" xfId="600"/>
    <cellStyle name="Millares 3 3 6" xfId="499"/>
    <cellStyle name="Millares 3 4" xfId="41"/>
    <cellStyle name="Millares 3 4 2" xfId="388"/>
    <cellStyle name="Millares 3 5" xfId="389"/>
    <cellStyle name="Millares 3 6" xfId="292"/>
    <cellStyle name="Millares 3 6 2" xfId="599"/>
    <cellStyle name="Millares 3 7" xfId="495"/>
    <cellStyle name="Millares 30" xfId="124"/>
    <cellStyle name="Millares 32" xfId="125"/>
    <cellStyle name="Millares 4" xfId="42"/>
    <cellStyle name="Millares 4 2" xfId="43"/>
    <cellStyle name="Millares 4 2 2" xfId="44"/>
    <cellStyle name="Millares 4 2 2 2" xfId="501"/>
    <cellStyle name="Millares 4 2 3" xfId="390"/>
    <cellStyle name="Millares 4 2 3 2" xfId="650"/>
    <cellStyle name="Millares 4 3" xfId="45"/>
    <cellStyle name="Millares 4 3 2" xfId="46"/>
    <cellStyle name="Millares 4 3 3" xfId="391"/>
    <cellStyle name="Millares 4 3 3 2" xfId="651"/>
    <cellStyle name="Millares 4 4" xfId="47"/>
    <cellStyle name="Millares 4 4 2" xfId="502"/>
    <cellStyle name="Millares 4 5" xfId="48"/>
    <cellStyle name="Millares 4 5 2" xfId="392"/>
    <cellStyle name="Millares 4 5 2 2" xfId="652"/>
    <cellStyle name="Millares 4 5 3" xfId="503"/>
    <cellStyle name="Millares 4 6" xfId="294"/>
    <cellStyle name="Millares 4 6 2" xfId="601"/>
    <cellStyle name="Millares 4 7" xfId="500"/>
    <cellStyle name="Millares 5" xfId="49"/>
    <cellStyle name="Millares 5 2" xfId="50"/>
    <cellStyle name="Millares 5 2 2" xfId="393"/>
    <cellStyle name="Millares 5 2 3" xfId="505"/>
    <cellStyle name="Millares 5 3" xfId="394"/>
    <cellStyle name="Millares 5 4" xfId="295"/>
    <cellStyle name="Millares 5 4 2" xfId="602"/>
    <cellStyle name="Millares 5 5" xfId="504"/>
    <cellStyle name="Millares 6" xfId="51"/>
    <cellStyle name="Millares 6 2" xfId="395"/>
    <cellStyle name="Millares 6 2 2" xfId="653"/>
    <cellStyle name="Millares 6 3" xfId="396"/>
    <cellStyle name="Millares 6 3 2" xfId="654"/>
    <cellStyle name="Millares 6 4" xfId="296"/>
    <cellStyle name="Millares 6 5" xfId="506"/>
    <cellStyle name="Millares 7" xfId="52"/>
    <cellStyle name="Millares 7 2" xfId="397"/>
    <cellStyle name="Millares 7 3" xfId="398"/>
    <cellStyle name="Millares 7 4" xfId="297"/>
    <cellStyle name="Millares 7 5" xfId="507"/>
    <cellStyle name="Millares 8" xfId="136"/>
    <cellStyle name="Millares 8 2" xfId="399"/>
    <cellStyle name="Millares 8 2 2" xfId="400"/>
    <cellStyle name="Millares 8 3" xfId="401"/>
    <cellStyle name="Millares 8 4" xfId="402"/>
    <cellStyle name="Millares 8 5" xfId="298"/>
    <cellStyle name="Millares 8 6" xfId="543"/>
    <cellStyle name="Millares 9" xfId="237"/>
    <cellStyle name="Millares 9 2" xfId="403"/>
    <cellStyle name="Millares 9 2 2" xfId="655"/>
    <cellStyle name="Millares 9 3" xfId="404"/>
    <cellStyle name="Millares 9 3 2" xfId="656"/>
    <cellStyle name="Moneda" xfId="469" builtinId="4"/>
    <cellStyle name="Moneda [0]" xfId="470" builtinId="7"/>
    <cellStyle name="Moneda [0] 2" xfId="53"/>
    <cellStyle name="Moneda [0] 2 2" xfId="446"/>
    <cellStyle name="Moneda [0] 2 2 2" xfId="664"/>
    <cellStyle name="Moneda [0] 2 3" xfId="508"/>
    <cellStyle name="Moneda [2]" xfId="54"/>
    <cellStyle name="Moneda 10" xfId="454"/>
    <cellStyle name="Moneda 10 2" xfId="672"/>
    <cellStyle name="Moneda 11" xfId="455"/>
    <cellStyle name="Moneda 11 2" xfId="673"/>
    <cellStyle name="Moneda 12" xfId="457"/>
    <cellStyle name="Moneda 12 2" xfId="675"/>
    <cellStyle name="Moneda 12 3" xfId="689"/>
    <cellStyle name="Moneda 2" xfId="55"/>
    <cellStyle name="Moneda 2 2" xfId="56"/>
    <cellStyle name="Moneda 2 2 2" xfId="57"/>
    <cellStyle name="Moneda 2 2 3" xfId="300"/>
    <cellStyle name="Moneda 2 3" xfId="58"/>
    <cellStyle name="Moneda 2 3 2" xfId="405"/>
    <cellStyle name="Moneda 2 3 3" xfId="509"/>
    <cellStyle name="Moneda 2 4" xfId="59"/>
    <cellStyle name="Moneda 2 4 2" xfId="60"/>
    <cellStyle name="Moneda 2 4 2 2" xfId="510"/>
    <cellStyle name="Moneda 2 4 3" xfId="406"/>
    <cellStyle name="Moneda 2 5" xfId="61"/>
    <cellStyle name="Moneda 2 6" xfId="299"/>
    <cellStyle name="Moneda 3" xfId="62"/>
    <cellStyle name="Moneda 3 2" xfId="63"/>
    <cellStyle name="Moneda 3 2 2" xfId="238"/>
    <cellStyle name="Moneda 3 2 3" xfId="407"/>
    <cellStyle name="Moneda 3 2 4" xfId="512"/>
    <cellStyle name="Moneda 3 3" xfId="64"/>
    <cellStyle name="Moneda 3 3 2" xfId="239"/>
    <cellStyle name="Moneda 3 4" xfId="65"/>
    <cellStyle name="Moneda 3 4 2" xfId="301"/>
    <cellStyle name="Moneda 3 5" xfId="240"/>
    <cellStyle name="Moneda 3 5 2" xfId="241"/>
    <cellStyle name="Moneda 3 5 3" xfId="242"/>
    <cellStyle name="Moneda 3 5 4" xfId="243"/>
    <cellStyle name="Moneda 3 5 5" xfId="244"/>
    <cellStyle name="Moneda 3 6" xfId="511"/>
    <cellStyle name="Moneda 4" xfId="66"/>
    <cellStyle name="Moneda 4 2" xfId="67"/>
    <cellStyle name="Moneda 4 2 2" xfId="68"/>
    <cellStyle name="Moneda 4 2 2 2" xfId="69"/>
    <cellStyle name="Moneda 4 2 2 3" xfId="515"/>
    <cellStyle name="Moneda 4 2 3" xfId="302"/>
    <cellStyle name="Moneda 4 2 3 2" xfId="603"/>
    <cellStyle name="Moneda 4 2 4" xfId="514"/>
    <cellStyle name="Moneda 4 3" xfId="70"/>
    <cellStyle name="Moneda 4 3 2" xfId="245"/>
    <cellStyle name="Moneda 4 3 2 2" xfId="304"/>
    <cellStyle name="Moneda 4 3 2 2 2" xfId="605"/>
    <cellStyle name="Moneda 4 3 2 3" xfId="567"/>
    <cellStyle name="Moneda 4 3 3" xfId="303"/>
    <cellStyle name="Moneda 4 3 3 2" xfId="604"/>
    <cellStyle name="Moneda 4 4" xfId="71"/>
    <cellStyle name="Moneda 4 4 2" xfId="246"/>
    <cellStyle name="Moneda 4 4 2 2" xfId="306"/>
    <cellStyle name="Moneda 4 4 2 2 2" xfId="607"/>
    <cellStyle name="Moneda 4 4 2 3" xfId="568"/>
    <cellStyle name="Moneda 4 4 3" xfId="305"/>
    <cellStyle name="Moneda 4 4 3 2" xfId="606"/>
    <cellStyle name="Moneda 4 4 4" xfId="516"/>
    <cellStyle name="Moneda 4 5" xfId="270"/>
    <cellStyle name="Moneda 4 5 2" xfId="580"/>
    <cellStyle name="Moneda 4 6" xfId="513"/>
    <cellStyle name="Moneda 5" xfId="72"/>
    <cellStyle name="Moneda 5 2" xfId="73"/>
    <cellStyle name="Moneda 5 3" xfId="74"/>
    <cellStyle name="Moneda 5 3 2" xfId="517"/>
    <cellStyle name="Moneda 5 4" xfId="307"/>
    <cellStyle name="Moneda 5 4 2" xfId="608"/>
    <cellStyle name="Moneda 6" xfId="75"/>
    <cellStyle name="Moneda 6 2" xfId="408"/>
    <cellStyle name="Moneda 6 2 2" xfId="409"/>
    <cellStyle name="Moneda 6 3" xfId="410"/>
    <cellStyle name="Moneda 6 4" xfId="308"/>
    <cellStyle name="Moneda 7" xfId="134"/>
    <cellStyle name="Moneda 7 2" xfId="309"/>
    <cellStyle name="Moneda 7 2 2" xfId="609"/>
    <cellStyle name="Moneda 7 3" xfId="541"/>
    <cellStyle name="Moneda 8" xfId="266"/>
    <cellStyle name="Moneda 8 2" xfId="577"/>
    <cellStyle name="Moneda 9" xfId="451"/>
    <cellStyle name="Moneda 9 2" xfId="669"/>
    <cellStyle name="Normal" xfId="0" builtinId="0"/>
    <cellStyle name="Normal 10" xfId="76"/>
    <cellStyle name="Normal 10 2" xfId="310"/>
    <cellStyle name="Normal 10 3" xfId="518"/>
    <cellStyle name="Normal 11" xfId="247"/>
    <cellStyle name="Normal 11 2 2 2" xfId="126"/>
    <cellStyle name="Normal 11 2 2 2 2" xfId="535"/>
    <cellStyle name="Normal 12" xfId="411"/>
    <cellStyle name="Normal 12 2" xfId="412"/>
    <cellStyle name="Normal 13" xfId="439"/>
    <cellStyle name="Normal 14" xfId="127"/>
    <cellStyle name="Normal 14 2" xfId="536"/>
    <cellStyle name="Normal 15" xfId="264"/>
    <cellStyle name="Normal 15 2" xfId="575"/>
    <cellStyle name="Normal 16" xfId="443"/>
    <cellStyle name="Normal 16 2" xfId="661"/>
    <cellStyle name="Normal 17" xfId="445"/>
    <cellStyle name="Normal 17 2" xfId="663"/>
    <cellStyle name="Normal 18" xfId="450"/>
    <cellStyle name="Normal 18 2" xfId="668"/>
    <cellStyle name="Normal 19" xfId="456"/>
    <cellStyle name="Normal 19 2" xfId="674"/>
    <cellStyle name="Normal 19 3" xfId="688"/>
    <cellStyle name="Normal 2" xfId="77"/>
    <cellStyle name="Normal 2 10" xfId="78"/>
    <cellStyle name="Normal 2 2" xfId="79"/>
    <cellStyle name="Normal 2 2 2" xfId="80"/>
    <cellStyle name="Normal 2 2 2 2" xfId="413"/>
    <cellStyle name="Normal 2 2 2 2 2" xfId="414"/>
    <cellStyle name="Normal 2 2 2 2 2 2" xfId="415"/>
    <cellStyle name="Normal 2 2 2 2 3" xfId="416"/>
    <cellStyle name="Normal 2 2 2 2 4" xfId="417"/>
    <cellStyle name="Normal 2 2 2 3" xfId="418"/>
    <cellStyle name="Normal 2 2 2 4" xfId="419"/>
    <cellStyle name="Normal 2 2 3" xfId="81"/>
    <cellStyle name="Normal 2 2 3 2" xfId="420"/>
    <cellStyle name="Normal 2 2 3 3" xfId="421"/>
    <cellStyle name="Normal 2 2 3 4" xfId="312"/>
    <cellStyle name="Normal 2 2 3 5" xfId="519"/>
    <cellStyle name="Normal 2 2 4" xfId="248"/>
    <cellStyle name="Normal 2 2 5" xfId="422"/>
    <cellStyle name="Normal 2 2_Copia de PRESUPUESTO POR CAPITULOS MARZO-25-11-ULTIMO" xfId="249"/>
    <cellStyle name="Normal 2 3" xfId="82"/>
    <cellStyle name="Normal 2 3 2" xfId="83"/>
    <cellStyle name="Normal 2 3 2 2" xfId="424"/>
    <cellStyle name="Normal 2 3 2 3" xfId="423"/>
    <cellStyle name="Normal 2 3 3" xfId="84"/>
    <cellStyle name="Normal 2 3 3 2" xfId="425"/>
    <cellStyle name="Normal 2 3 4" xfId="520"/>
    <cellStyle name="Normal 2 4" xfId="85"/>
    <cellStyle name="Normal 2 4 2" xfId="426"/>
    <cellStyle name="Normal 2 4 3" xfId="427"/>
    <cellStyle name="Normal 2 4 4" xfId="328"/>
    <cellStyle name="Normal 2 5" xfId="86"/>
    <cellStyle name="Normal 2 5 2" xfId="326"/>
    <cellStyle name="Normal 2 6" xfId="87"/>
    <cellStyle name="Normal 2 6 2" xfId="327"/>
    <cellStyle name="Normal 2 7" xfId="250"/>
    <cellStyle name="Normal 2 8" xfId="311"/>
    <cellStyle name="Normal 2_MUELLE NUEVA PAYA_AIU_APU_PRESUPUESTO_PROGRAMACION (4)" xfId="88"/>
    <cellStyle name="Normal 20" xfId="463"/>
    <cellStyle name="Normal 20 2" xfId="679"/>
    <cellStyle name="Normal 23 2 2" xfId="472"/>
    <cellStyle name="Normal 23 2 2 2" xfId="474"/>
    <cellStyle name="Normal 23 2 2 2 2" xfId="686"/>
    <cellStyle name="Normal 23 2 2 3" xfId="685"/>
    <cellStyle name="Normal 3" xfId="89"/>
    <cellStyle name="Normal 3 2" xfId="90"/>
    <cellStyle name="Normal 3 2 2" xfId="91"/>
    <cellStyle name="Normal 3 2 3" xfId="428"/>
    <cellStyle name="Normal 3 3" xfId="92"/>
    <cellStyle name="Normal 3 3 2" xfId="93"/>
    <cellStyle name="Normal 3 3 2 2" xfId="522"/>
    <cellStyle name="Normal 3 3 3" xfId="429"/>
    <cellStyle name="Normal 3 4" xfId="94"/>
    <cellStyle name="Normal 3 5" xfId="313"/>
    <cellStyle name="Normal 3 6" xfId="521"/>
    <cellStyle name="Normal 4" xfId="95"/>
    <cellStyle name="Normal 4 2" xfId="96"/>
    <cellStyle name="Normal 4 2 2" xfId="251"/>
    <cellStyle name="Normal 4 2 2 2" xfId="316"/>
    <cellStyle name="Normal 4 2 2 2 2" xfId="612"/>
    <cellStyle name="Normal 4 2 2 3" xfId="569"/>
    <cellStyle name="Normal 4 2 3" xfId="430"/>
    <cellStyle name="Normal 4 2 4" xfId="315"/>
    <cellStyle name="Normal 4 2 4 2" xfId="611"/>
    <cellStyle name="Normal 4 2 7" xfId="431"/>
    <cellStyle name="Normal 4 2 7 2" xfId="657"/>
    <cellStyle name="Normal 4 3" xfId="252"/>
    <cellStyle name="Normal 4 3 2" xfId="253"/>
    <cellStyle name="Normal 4 3 2 2" xfId="318"/>
    <cellStyle name="Normal 4 3 2 2 2" xfId="614"/>
    <cellStyle name="Normal 4 3 2 3" xfId="571"/>
    <cellStyle name="Normal 4 3 3" xfId="317"/>
    <cellStyle name="Normal 4 3 3 2" xfId="613"/>
    <cellStyle name="Normal 4 3 4" xfId="570"/>
    <cellStyle name="Normal 4 4" xfId="254"/>
    <cellStyle name="Normal 4 4 2" xfId="319"/>
    <cellStyle name="Normal 4 4 2 2" xfId="615"/>
    <cellStyle name="Normal 4 4 3" xfId="572"/>
    <cellStyle name="Normal 4 5" xfId="314"/>
    <cellStyle name="Normal 4 5 2" xfId="610"/>
    <cellStyle name="Normal 4 6" xfId="523"/>
    <cellStyle name="Normal 4_Copia de PRESUPUESTO POR CAPITULOS MARZO-25-11-ULTIMO" xfId="255"/>
    <cellStyle name="Normal 5" xfId="97"/>
    <cellStyle name="Normal 5 2" xfId="98"/>
    <cellStyle name="Normal 5 2 2" xfId="525"/>
    <cellStyle name="Normal 5 3" xfId="269"/>
    <cellStyle name="Normal 5 3 2" xfId="579"/>
    <cellStyle name="Normal 5 4" xfId="441"/>
    <cellStyle name="Normal 5 4 2" xfId="659"/>
    <cellStyle name="Normal 5 5" xfId="524"/>
    <cellStyle name="Normal 5 6" xfId="687"/>
    <cellStyle name="Normal 6" xfId="99"/>
    <cellStyle name="Normal 6 2" xfId="100"/>
    <cellStyle name="Normal 6 2 2" xfId="321"/>
    <cellStyle name="Normal 6 2 2 2" xfId="617"/>
    <cellStyle name="Normal 6 3" xfId="256"/>
    <cellStyle name="Normal 6 3 2" xfId="432"/>
    <cellStyle name="Normal 6 3 2 2" xfId="658"/>
    <cellStyle name="Normal 6 4" xfId="320"/>
    <cellStyle name="Normal 6 4 2" xfId="616"/>
    <cellStyle name="Normal 6 5" xfId="526"/>
    <cellStyle name="Normal 60 2" xfId="128"/>
    <cellStyle name="Normal 7" xfId="101"/>
    <cellStyle name="Normal 7 2" xfId="132"/>
    <cellStyle name="Normal 7 2 2" xfId="540"/>
    <cellStyle name="Normal 7 3" xfId="274"/>
    <cellStyle name="Normal 7 3 2" xfId="584"/>
    <cellStyle name="Normal 7 4" xfId="527"/>
    <cellStyle name="Normal 8" xfId="102"/>
    <cellStyle name="Normal 8 2" xfId="133"/>
    <cellStyle name="Normal 8 3" xfId="129"/>
    <cellStyle name="Normal 8 3 2" xfId="272"/>
    <cellStyle name="Normal 8 3 2 2" xfId="582"/>
    <cellStyle name="Normal 8 3 3" xfId="537"/>
    <cellStyle name="Normal 8 4" xfId="528"/>
    <cellStyle name="Normal 9" xfId="103"/>
    <cellStyle name="Normal 9 2" xfId="131"/>
    <cellStyle name="Normal 9 2 2" xfId="539"/>
    <cellStyle name="Normal 9 3" xfId="273"/>
    <cellStyle name="Normal 9 3 2" xfId="583"/>
    <cellStyle name="Normal 9 4" xfId="529"/>
    <cellStyle name="Normal_modelo ACTA OBRA y MODIFICACION" xfId="471"/>
    <cellStyle name="Normal_PRECIOS Y AIU OBRAS CIVILES - COLOMBIA" xfId="459"/>
    <cellStyle name="Notas 2" xfId="104"/>
    <cellStyle name="Notas 2 2" xfId="105"/>
    <cellStyle name="Notas 2 2 2" xfId="531"/>
    <cellStyle name="Notas 2 3" xfId="530"/>
    <cellStyle name="Note" xfId="257"/>
    <cellStyle name="Note 2" xfId="573"/>
    <cellStyle name="Output" xfId="258"/>
    <cellStyle name="Output 2" xfId="322"/>
    <cellStyle name="Output 2 2" xfId="618"/>
    <cellStyle name="Output 3" xfId="574"/>
    <cellStyle name="Percent" xfId="106"/>
    <cellStyle name="Percent 2" xfId="107"/>
    <cellStyle name="Percent 2 2" xfId="130"/>
    <cellStyle name="Percent 2 2 2" xfId="538"/>
    <cellStyle name="Percent 3" xfId="323"/>
    <cellStyle name="Percent 4" xfId="532"/>
    <cellStyle name="Porcentaje" xfId="475" builtinId="5"/>
    <cellStyle name="Porcentaje 2" xfId="108"/>
    <cellStyle name="Porcentaje 2 2" xfId="109"/>
    <cellStyle name="Porcentaje 2 2 2" xfId="533"/>
    <cellStyle name="Porcentaje 2 3" xfId="324"/>
    <cellStyle name="Porcentaje 3" xfId="110"/>
    <cellStyle name="Porcentaje 3 2" xfId="111"/>
    <cellStyle name="Porcentaje 4" xfId="112"/>
    <cellStyle name="Porcentaje 4 2" xfId="440"/>
    <cellStyle name="Porcentaje 5" xfId="135"/>
    <cellStyle name="Porcentaje 5 2" xfId="542"/>
    <cellStyle name="Porcentaje 6" xfId="267"/>
    <cellStyle name="Porcentaje 6 2" xfId="578"/>
    <cellStyle name="Porcentaje 7" xfId="448"/>
    <cellStyle name="Porcentaje 7 2" xfId="666"/>
    <cellStyle name="Porcentaje 8" xfId="452"/>
    <cellStyle name="Porcentaje 8 2" xfId="670"/>
    <cellStyle name="Porcentaje 9" xfId="462"/>
    <cellStyle name="Porcentaje 9 2" xfId="678"/>
    <cellStyle name="Porcentual 2" xfId="113"/>
    <cellStyle name="Porcentual 2 2" xfId="114"/>
    <cellStyle name="Porcentual 2 2 2" xfId="434"/>
    <cellStyle name="Porcentual 2 2 2 2" xfId="435"/>
    <cellStyle name="Porcentual 2 2 3" xfId="436"/>
    <cellStyle name="Porcentual 2 2 4" xfId="433"/>
    <cellStyle name="Porcentual 3" xfId="259"/>
    <cellStyle name="Porcentual 4" xfId="115"/>
    <cellStyle name="Porcentual 4 2" xfId="325"/>
    <cellStyle name="Porcentual 7" xfId="437"/>
    <cellStyle name="Title" xfId="260"/>
    <cellStyle name="TITULO" xfId="116"/>
    <cellStyle name="Título de hoja" xfId="261"/>
    <cellStyle name="Währung" xfId="262"/>
    <cellStyle name="Warning Text" xfId="263"/>
  </cellStyles>
  <dxfs count="0"/>
  <tableStyles count="0" defaultTableStyle="TableStyleMedium9" defaultPivotStyle="PivotStyleLight16"/>
  <colors>
    <mruColors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theme" Target="theme/theme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2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2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2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2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2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2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462642</xdr:colOff>
      <xdr:row>0</xdr:row>
      <xdr:rowOff>204107</xdr:rowOff>
    </xdr:from>
    <xdr:to>
      <xdr:col>2</xdr:col>
      <xdr:colOff>2312976</xdr:colOff>
      <xdr:row>1</xdr:row>
      <xdr:rowOff>669708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500B9CB-1CA5-4C56-7F35-3B4C3F1AB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535" y="204107"/>
          <a:ext cx="2353798" cy="94185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" name="Shape 30">
          <a:extLst>
            <a:ext uri="{FF2B5EF4-FFF2-40B4-BE49-F238E27FC236}">
              <a16:creationId xmlns:a16="http://schemas.microsoft.com/office/drawing/2014/main" id="{0B12FA09-9A1F-408F-AF1C-D8E9DC3C0D5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" name="Shape 30">
          <a:extLst>
            <a:ext uri="{FF2B5EF4-FFF2-40B4-BE49-F238E27FC236}">
              <a16:creationId xmlns:a16="http://schemas.microsoft.com/office/drawing/2014/main" id="{0F647921-6A20-42C0-B663-6AE16DC4A2A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4" name="Shape 30">
          <a:extLst>
            <a:ext uri="{FF2B5EF4-FFF2-40B4-BE49-F238E27FC236}">
              <a16:creationId xmlns:a16="http://schemas.microsoft.com/office/drawing/2014/main" id="{9CA9667C-7547-4FE8-BD21-5D086901487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5" name="Shape 30">
          <a:extLst>
            <a:ext uri="{FF2B5EF4-FFF2-40B4-BE49-F238E27FC236}">
              <a16:creationId xmlns:a16="http://schemas.microsoft.com/office/drawing/2014/main" id="{936823A1-8804-4551-A018-57D1B8E1E6D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6" name="Shape 30">
          <a:extLst>
            <a:ext uri="{FF2B5EF4-FFF2-40B4-BE49-F238E27FC236}">
              <a16:creationId xmlns:a16="http://schemas.microsoft.com/office/drawing/2014/main" id="{D3D36E6B-753A-49BE-A606-8059AAB3886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7" name="Shape 30">
          <a:extLst>
            <a:ext uri="{FF2B5EF4-FFF2-40B4-BE49-F238E27FC236}">
              <a16:creationId xmlns:a16="http://schemas.microsoft.com/office/drawing/2014/main" id="{04E2D567-EEFA-4E13-B84F-C62F97925F1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8" name="Shape 30">
          <a:extLst>
            <a:ext uri="{FF2B5EF4-FFF2-40B4-BE49-F238E27FC236}">
              <a16:creationId xmlns:a16="http://schemas.microsoft.com/office/drawing/2014/main" id="{EB0245BA-2035-48B5-B5DD-87BA58BD179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282388</xdr:colOff>
      <xdr:row>0</xdr:row>
      <xdr:rowOff>50987</xdr:rowOff>
    </xdr:from>
    <xdr:to>
      <xdr:col>2</xdr:col>
      <xdr:colOff>2078411</xdr:colOff>
      <xdr:row>3</xdr:row>
      <xdr:rowOff>190500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6A3DA998-7CDE-422D-AA07-882208CA4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988" y="50987"/>
          <a:ext cx="1796023" cy="768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0" name="Shape 30">
          <a:extLst>
            <a:ext uri="{FF2B5EF4-FFF2-40B4-BE49-F238E27FC236}">
              <a16:creationId xmlns:a16="http://schemas.microsoft.com/office/drawing/2014/main" id="{9FCB1202-B46B-4CFA-A349-38DBE7894AA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1" name="Shape 30">
          <a:extLst>
            <a:ext uri="{FF2B5EF4-FFF2-40B4-BE49-F238E27FC236}">
              <a16:creationId xmlns:a16="http://schemas.microsoft.com/office/drawing/2014/main" id="{2FE55481-5C6D-4A8B-8AC0-BC92C1D3055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2" name="Shape 30">
          <a:extLst>
            <a:ext uri="{FF2B5EF4-FFF2-40B4-BE49-F238E27FC236}">
              <a16:creationId xmlns:a16="http://schemas.microsoft.com/office/drawing/2014/main" id="{C7EB66F8-8F7C-4DFD-B7CC-84EB35A4C8C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3" name="Shape 30">
          <a:extLst>
            <a:ext uri="{FF2B5EF4-FFF2-40B4-BE49-F238E27FC236}">
              <a16:creationId xmlns:a16="http://schemas.microsoft.com/office/drawing/2014/main" id="{35D84052-EF3A-43C9-9475-94EBE9896FD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4" name="Shape 30">
          <a:extLst>
            <a:ext uri="{FF2B5EF4-FFF2-40B4-BE49-F238E27FC236}">
              <a16:creationId xmlns:a16="http://schemas.microsoft.com/office/drawing/2014/main" id="{5F882EF8-9CEA-4665-8869-7ADCD6C30DC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5" name="Shape 30">
          <a:extLst>
            <a:ext uri="{FF2B5EF4-FFF2-40B4-BE49-F238E27FC236}">
              <a16:creationId xmlns:a16="http://schemas.microsoft.com/office/drawing/2014/main" id="{392BC9B4-984F-4FE9-BEED-88C75713627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6" name="Shape 30">
          <a:extLst>
            <a:ext uri="{FF2B5EF4-FFF2-40B4-BE49-F238E27FC236}">
              <a16:creationId xmlns:a16="http://schemas.microsoft.com/office/drawing/2014/main" id="{427BD69A-219A-4ED9-AE26-335DF3B68A2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7" name="Shape 30">
          <a:extLst>
            <a:ext uri="{FF2B5EF4-FFF2-40B4-BE49-F238E27FC236}">
              <a16:creationId xmlns:a16="http://schemas.microsoft.com/office/drawing/2014/main" id="{22DA01B4-D824-46EA-A530-723F293E0B0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8" name="Shape 30">
          <a:extLst>
            <a:ext uri="{FF2B5EF4-FFF2-40B4-BE49-F238E27FC236}">
              <a16:creationId xmlns:a16="http://schemas.microsoft.com/office/drawing/2014/main" id="{C07E9BB9-A810-4601-AA8C-4E24A43B8C7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9" name="Shape 30">
          <a:extLst>
            <a:ext uri="{FF2B5EF4-FFF2-40B4-BE49-F238E27FC236}">
              <a16:creationId xmlns:a16="http://schemas.microsoft.com/office/drawing/2014/main" id="{90E06C7F-B0EE-4690-8CFB-FAF4CAA5242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0" name="Shape 30">
          <a:extLst>
            <a:ext uri="{FF2B5EF4-FFF2-40B4-BE49-F238E27FC236}">
              <a16:creationId xmlns:a16="http://schemas.microsoft.com/office/drawing/2014/main" id="{9DB20378-209F-4553-BC39-74818B7B1EF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1" name="Shape 30">
          <a:extLst>
            <a:ext uri="{FF2B5EF4-FFF2-40B4-BE49-F238E27FC236}">
              <a16:creationId xmlns:a16="http://schemas.microsoft.com/office/drawing/2014/main" id="{D7426126-550B-47E1-B33A-5415915B071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2" name="Shape 30">
          <a:extLst>
            <a:ext uri="{FF2B5EF4-FFF2-40B4-BE49-F238E27FC236}">
              <a16:creationId xmlns:a16="http://schemas.microsoft.com/office/drawing/2014/main" id="{366D6AEE-1D8D-46E0-B86E-125462A6798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3" name="Shape 30">
          <a:extLst>
            <a:ext uri="{FF2B5EF4-FFF2-40B4-BE49-F238E27FC236}">
              <a16:creationId xmlns:a16="http://schemas.microsoft.com/office/drawing/2014/main" id="{750E766D-A0C7-4A95-A3AE-50E5D043707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4" name="Shape 30">
          <a:extLst>
            <a:ext uri="{FF2B5EF4-FFF2-40B4-BE49-F238E27FC236}">
              <a16:creationId xmlns:a16="http://schemas.microsoft.com/office/drawing/2014/main" id="{2457D6B8-76D5-4603-8249-EC533E947C7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5" name="Shape 30">
          <a:extLst>
            <a:ext uri="{FF2B5EF4-FFF2-40B4-BE49-F238E27FC236}">
              <a16:creationId xmlns:a16="http://schemas.microsoft.com/office/drawing/2014/main" id="{7EAAF36C-6F69-4E19-8736-3F46AD7981C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6" name="Shape 30">
          <a:extLst>
            <a:ext uri="{FF2B5EF4-FFF2-40B4-BE49-F238E27FC236}">
              <a16:creationId xmlns:a16="http://schemas.microsoft.com/office/drawing/2014/main" id="{D1C47BC3-2E6E-4D92-BD96-2A0F1BC506B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7" name="Shape 30">
          <a:extLst>
            <a:ext uri="{FF2B5EF4-FFF2-40B4-BE49-F238E27FC236}">
              <a16:creationId xmlns:a16="http://schemas.microsoft.com/office/drawing/2014/main" id="{B48DFA06-E775-4B94-AEC6-9E14ED320AC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8" name="Shape 30">
          <a:extLst>
            <a:ext uri="{FF2B5EF4-FFF2-40B4-BE49-F238E27FC236}">
              <a16:creationId xmlns:a16="http://schemas.microsoft.com/office/drawing/2014/main" id="{AD4FDB5D-0E28-413A-A3AB-06D3B31DBF1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9" name="Shape 30">
          <a:extLst>
            <a:ext uri="{FF2B5EF4-FFF2-40B4-BE49-F238E27FC236}">
              <a16:creationId xmlns:a16="http://schemas.microsoft.com/office/drawing/2014/main" id="{1EFF72A8-74D3-462B-BE79-B22A28C9D35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C8347921-7DE1-4A26-BD9A-4DF52DB4119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1" name="Shape 30">
          <a:extLst>
            <a:ext uri="{FF2B5EF4-FFF2-40B4-BE49-F238E27FC236}">
              <a16:creationId xmlns:a16="http://schemas.microsoft.com/office/drawing/2014/main" id="{1659E9BE-555C-4B0F-9F28-42993241240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2" name="Shape 30">
          <a:extLst>
            <a:ext uri="{FF2B5EF4-FFF2-40B4-BE49-F238E27FC236}">
              <a16:creationId xmlns:a16="http://schemas.microsoft.com/office/drawing/2014/main" id="{B0C43F25-CC1E-4C1C-A5E5-18F8E656258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3" name="Shape 30">
          <a:extLst>
            <a:ext uri="{FF2B5EF4-FFF2-40B4-BE49-F238E27FC236}">
              <a16:creationId xmlns:a16="http://schemas.microsoft.com/office/drawing/2014/main" id="{3C32F593-EA81-420A-89D4-90D8B997F31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4" name="Shape 30">
          <a:extLst>
            <a:ext uri="{FF2B5EF4-FFF2-40B4-BE49-F238E27FC236}">
              <a16:creationId xmlns:a16="http://schemas.microsoft.com/office/drawing/2014/main" id="{54095E25-4AEE-4318-B66D-88501B5DE4A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5" name="Shape 30">
          <a:extLst>
            <a:ext uri="{FF2B5EF4-FFF2-40B4-BE49-F238E27FC236}">
              <a16:creationId xmlns:a16="http://schemas.microsoft.com/office/drawing/2014/main" id="{2742C5C5-C0F3-431E-9B59-9CBDCCB9457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6" name="Shape 30">
          <a:extLst>
            <a:ext uri="{FF2B5EF4-FFF2-40B4-BE49-F238E27FC236}">
              <a16:creationId xmlns:a16="http://schemas.microsoft.com/office/drawing/2014/main" id="{4C501B27-0677-445D-9B0B-B1E18E4BA42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7" name="Shape 30">
          <a:extLst>
            <a:ext uri="{FF2B5EF4-FFF2-40B4-BE49-F238E27FC236}">
              <a16:creationId xmlns:a16="http://schemas.microsoft.com/office/drawing/2014/main" id="{69FAE532-932F-4E10-A54C-78439756E35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8" name="Shape 30">
          <a:extLst>
            <a:ext uri="{FF2B5EF4-FFF2-40B4-BE49-F238E27FC236}">
              <a16:creationId xmlns:a16="http://schemas.microsoft.com/office/drawing/2014/main" id="{59482F27-456C-4C8E-A6E3-83236BA48B6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9" name="Shape 30">
          <a:extLst>
            <a:ext uri="{FF2B5EF4-FFF2-40B4-BE49-F238E27FC236}">
              <a16:creationId xmlns:a16="http://schemas.microsoft.com/office/drawing/2014/main" id="{1F4AFA75-49A7-439E-B66A-57821769A0A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0" name="Shape 30">
          <a:extLst>
            <a:ext uri="{FF2B5EF4-FFF2-40B4-BE49-F238E27FC236}">
              <a16:creationId xmlns:a16="http://schemas.microsoft.com/office/drawing/2014/main" id="{2FB8078D-1879-40E6-9BB7-FA7965E1E28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1" name="Shape 30">
          <a:extLst>
            <a:ext uri="{FF2B5EF4-FFF2-40B4-BE49-F238E27FC236}">
              <a16:creationId xmlns:a16="http://schemas.microsoft.com/office/drawing/2014/main" id="{59FCBFA7-4581-414D-908C-ED6F7F00A8F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2" name="Shape 30">
          <a:extLst>
            <a:ext uri="{FF2B5EF4-FFF2-40B4-BE49-F238E27FC236}">
              <a16:creationId xmlns:a16="http://schemas.microsoft.com/office/drawing/2014/main" id="{3F4EFA88-6179-4B1C-A658-76462C3EAB9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3" name="Shape 30">
          <a:extLst>
            <a:ext uri="{FF2B5EF4-FFF2-40B4-BE49-F238E27FC236}">
              <a16:creationId xmlns:a16="http://schemas.microsoft.com/office/drawing/2014/main" id="{A6510C8D-3FD8-466C-A226-E7F9002ED8F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4" name="Shape 30">
          <a:extLst>
            <a:ext uri="{FF2B5EF4-FFF2-40B4-BE49-F238E27FC236}">
              <a16:creationId xmlns:a16="http://schemas.microsoft.com/office/drawing/2014/main" id="{F4EB2348-47FC-497C-8D7E-29D7D81FEA3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5" name="Shape 30">
          <a:extLst>
            <a:ext uri="{FF2B5EF4-FFF2-40B4-BE49-F238E27FC236}">
              <a16:creationId xmlns:a16="http://schemas.microsoft.com/office/drawing/2014/main" id="{09548515-6984-4D13-8785-DBA2C956649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6" name="Shape 30">
          <a:extLst>
            <a:ext uri="{FF2B5EF4-FFF2-40B4-BE49-F238E27FC236}">
              <a16:creationId xmlns:a16="http://schemas.microsoft.com/office/drawing/2014/main" id="{51D992CE-A9D5-4376-84DE-C45274121FC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7" name="Shape 30">
          <a:extLst>
            <a:ext uri="{FF2B5EF4-FFF2-40B4-BE49-F238E27FC236}">
              <a16:creationId xmlns:a16="http://schemas.microsoft.com/office/drawing/2014/main" id="{9B028C44-FD4E-4AF7-8B34-6F726F52BFD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8" name="Shape 30">
          <a:extLst>
            <a:ext uri="{FF2B5EF4-FFF2-40B4-BE49-F238E27FC236}">
              <a16:creationId xmlns:a16="http://schemas.microsoft.com/office/drawing/2014/main" id="{B4651FE9-E60D-48DB-8C30-F0D814AC1E5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9" name="Shape 30">
          <a:extLst>
            <a:ext uri="{FF2B5EF4-FFF2-40B4-BE49-F238E27FC236}">
              <a16:creationId xmlns:a16="http://schemas.microsoft.com/office/drawing/2014/main" id="{E004C062-D190-4005-B5AF-11C75EAF350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0" name="Shape 30">
          <a:extLst>
            <a:ext uri="{FF2B5EF4-FFF2-40B4-BE49-F238E27FC236}">
              <a16:creationId xmlns:a16="http://schemas.microsoft.com/office/drawing/2014/main" id="{D35D7DD9-4B26-4EEA-9595-4A4140E9835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1" name="Shape 30">
          <a:extLst>
            <a:ext uri="{FF2B5EF4-FFF2-40B4-BE49-F238E27FC236}">
              <a16:creationId xmlns:a16="http://schemas.microsoft.com/office/drawing/2014/main" id="{3190F121-82A8-4247-A963-84BC2C36EAE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twoCellAnchor editAs="oneCell">
    <xdr:from>
      <xdr:col>1</xdr:col>
      <xdr:colOff>63500</xdr:colOff>
      <xdr:row>12</xdr:row>
      <xdr:rowOff>127000</xdr:rowOff>
    </xdr:from>
    <xdr:to>
      <xdr:col>3</xdr:col>
      <xdr:colOff>1447800</xdr:colOff>
      <xdr:row>41</xdr:row>
      <xdr:rowOff>157630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D5063C71-59A8-CCD6-B572-1BA66D439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3073400"/>
          <a:ext cx="5626100" cy="555513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A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A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A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AC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A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AD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A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AE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A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AF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A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B0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B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B1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B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B2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B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" name="Shape 30">
          <a:extLst>
            <a:ext uri="{FF2B5EF4-FFF2-40B4-BE49-F238E27FC236}">
              <a16:creationId xmlns:a16="http://schemas.microsoft.com/office/drawing/2014/main" id="{BC63EDEF-FA95-460C-A885-4F75358067B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" name="Shape 30">
          <a:extLst>
            <a:ext uri="{FF2B5EF4-FFF2-40B4-BE49-F238E27FC236}">
              <a16:creationId xmlns:a16="http://schemas.microsoft.com/office/drawing/2014/main" id="{802F7C68-A948-4ED4-AD0F-34C9727AD96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4" name="Shape 30">
          <a:extLst>
            <a:ext uri="{FF2B5EF4-FFF2-40B4-BE49-F238E27FC236}">
              <a16:creationId xmlns:a16="http://schemas.microsoft.com/office/drawing/2014/main" id="{65849935-A407-453D-912A-28F131C9A09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5" name="Shape 30">
          <a:extLst>
            <a:ext uri="{FF2B5EF4-FFF2-40B4-BE49-F238E27FC236}">
              <a16:creationId xmlns:a16="http://schemas.microsoft.com/office/drawing/2014/main" id="{E5B535F6-52C9-41C4-9429-E54A4D3615E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6" name="Shape 30">
          <a:extLst>
            <a:ext uri="{FF2B5EF4-FFF2-40B4-BE49-F238E27FC236}">
              <a16:creationId xmlns:a16="http://schemas.microsoft.com/office/drawing/2014/main" id="{0B4A2FE9-09AF-4181-A118-A5013E9CF00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7" name="Shape 30">
          <a:extLst>
            <a:ext uri="{FF2B5EF4-FFF2-40B4-BE49-F238E27FC236}">
              <a16:creationId xmlns:a16="http://schemas.microsoft.com/office/drawing/2014/main" id="{8F61F43D-2B2B-41EA-9357-37C60ECACA3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8" name="Shape 30">
          <a:extLst>
            <a:ext uri="{FF2B5EF4-FFF2-40B4-BE49-F238E27FC236}">
              <a16:creationId xmlns:a16="http://schemas.microsoft.com/office/drawing/2014/main" id="{B4C0A4AF-9CAA-4BB0-A559-903183BACCC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282388</xdr:colOff>
      <xdr:row>0</xdr:row>
      <xdr:rowOff>50987</xdr:rowOff>
    </xdr:from>
    <xdr:to>
      <xdr:col>2</xdr:col>
      <xdr:colOff>2078411</xdr:colOff>
      <xdr:row>3</xdr:row>
      <xdr:rowOff>190500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C48078F1-BDB6-46F8-8A56-CC2A0E6B2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988" y="50987"/>
          <a:ext cx="1796023" cy="768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0" name="Shape 30">
          <a:extLst>
            <a:ext uri="{FF2B5EF4-FFF2-40B4-BE49-F238E27FC236}">
              <a16:creationId xmlns:a16="http://schemas.microsoft.com/office/drawing/2014/main" id="{A97DFF94-8289-48BE-9261-AE8BD10A02F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1" name="Shape 30">
          <a:extLst>
            <a:ext uri="{FF2B5EF4-FFF2-40B4-BE49-F238E27FC236}">
              <a16:creationId xmlns:a16="http://schemas.microsoft.com/office/drawing/2014/main" id="{490663AA-7756-492B-87E7-28D9968DE89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2" name="Shape 30">
          <a:extLst>
            <a:ext uri="{FF2B5EF4-FFF2-40B4-BE49-F238E27FC236}">
              <a16:creationId xmlns:a16="http://schemas.microsoft.com/office/drawing/2014/main" id="{935657A6-5DD0-49DD-8DEE-8E933102318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3" name="Shape 30">
          <a:extLst>
            <a:ext uri="{FF2B5EF4-FFF2-40B4-BE49-F238E27FC236}">
              <a16:creationId xmlns:a16="http://schemas.microsoft.com/office/drawing/2014/main" id="{49124E9A-EA90-4EBA-B2E4-77764B137A7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4" name="Shape 30">
          <a:extLst>
            <a:ext uri="{FF2B5EF4-FFF2-40B4-BE49-F238E27FC236}">
              <a16:creationId xmlns:a16="http://schemas.microsoft.com/office/drawing/2014/main" id="{D96CF144-3B30-4900-A5D1-542EECB596D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5" name="Shape 30">
          <a:extLst>
            <a:ext uri="{FF2B5EF4-FFF2-40B4-BE49-F238E27FC236}">
              <a16:creationId xmlns:a16="http://schemas.microsoft.com/office/drawing/2014/main" id="{EE122F17-FEEC-46F3-9600-78E778DE7DA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6" name="Shape 30">
          <a:extLst>
            <a:ext uri="{FF2B5EF4-FFF2-40B4-BE49-F238E27FC236}">
              <a16:creationId xmlns:a16="http://schemas.microsoft.com/office/drawing/2014/main" id="{53F511A7-5697-4EB3-8F35-B92F09ECDA0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7" name="Shape 30">
          <a:extLst>
            <a:ext uri="{FF2B5EF4-FFF2-40B4-BE49-F238E27FC236}">
              <a16:creationId xmlns:a16="http://schemas.microsoft.com/office/drawing/2014/main" id="{50770209-C670-4DAA-917C-AFE43AEBC0F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8" name="Shape 30">
          <a:extLst>
            <a:ext uri="{FF2B5EF4-FFF2-40B4-BE49-F238E27FC236}">
              <a16:creationId xmlns:a16="http://schemas.microsoft.com/office/drawing/2014/main" id="{97D320F2-5751-4D93-8936-655954703C7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9" name="Shape 30">
          <a:extLst>
            <a:ext uri="{FF2B5EF4-FFF2-40B4-BE49-F238E27FC236}">
              <a16:creationId xmlns:a16="http://schemas.microsoft.com/office/drawing/2014/main" id="{490D7C25-1CE0-4BC6-8AAE-C7E536E168B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0" name="Shape 30">
          <a:extLst>
            <a:ext uri="{FF2B5EF4-FFF2-40B4-BE49-F238E27FC236}">
              <a16:creationId xmlns:a16="http://schemas.microsoft.com/office/drawing/2014/main" id="{DE31005B-A1BE-4A24-BAC4-2382A2B5599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1" name="Shape 30">
          <a:extLst>
            <a:ext uri="{FF2B5EF4-FFF2-40B4-BE49-F238E27FC236}">
              <a16:creationId xmlns:a16="http://schemas.microsoft.com/office/drawing/2014/main" id="{C7A33A42-780D-45F3-969E-1BC4EDF1E03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2" name="Shape 30">
          <a:extLst>
            <a:ext uri="{FF2B5EF4-FFF2-40B4-BE49-F238E27FC236}">
              <a16:creationId xmlns:a16="http://schemas.microsoft.com/office/drawing/2014/main" id="{07627AFC-5E4E-4F56-812A-3D53C60C881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3" name="Shape 30">
          <a:extLst>
            <a:ext uri="{FF2B5EF4-FFF2-40B4-BE49-F238E27FC236}">
              <a16:creationId xmlns:a16="http://schemas.microsoft.com/office/drawing/2014/main" id="{419C1F0F-A1CD-4B51-A5A9-BAAF68D6978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4" name="Shape 30">
          <a:extLst>
            <a:ext uri="{FF2B5EF4-FFF2-40B4-BE49-F238E27FC236}">
              <a16:creationId xmlns:a16="http://schemas.microsoft.com/office/drawing/2014/main" id="{FBCA215F-EA0F-4883-90B5-0F9840B3428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5" name="Shape 30">
          <a:extLst>
            <a:ext uri="{FF2B5EF4-FFF2-40B4-BE49-F238E27FC236}">
              <a16:creationId xmlns:a16="http://schemas.microsoft.com/office/drawing/2014/main" id="{DE423A4E-514B-46E4-A5E0-2C618358684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6" name="Shape 30">
          <a:extLst>
            <a:ext uri="{FF2B5EF4-FFF2-40B4-BE49-F238E27FC236}">
              <a16:creationId xmlns:a16="http://schemas.microsoft.com/office/drawing/2014/main" id="{9448259E-9ACB-4F05-AC1A-E1B2346D450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7" name="Shape 30">
          <a:extLst>
            <a:ext uri="{FF2B5EF4-FFF2-40B4-BE49-F238E27FC236}">
              <a16:creationId xmlns:a16="http://schemas.microsoft.com/office/drawing/2014/main" id="{1EF82473-6DC8-4894-A4D7-649BB34F125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8" name="Shape 30">
          <a:extLst>
            <a:ext uri="{FF2B5EF4-FFF2-40B4-BE49-F238E27FC236}">
              <a16:creationId xmlns:a16="http://schemas.microsoft.com/office/drawing/2014/main" id="{A1D5BC06-E5DE-48EA-A615-FAA6C0097C6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9" name="Shape 30">
          <a:extLst>
            <a:ext uri="{FF2B5EF4-FFF2-40B4-BE49-F238E27FC236}">
              <a16:creationId xmlns:a16="http://schemas.microsoft.com/office/drawing/2014/main" id="{26BB379F-C62F-4550-9FEE-ADA78F176C2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9C8F369B-FBBE-4F37-8B58-7CEE4AC23EC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1" name="Shape 30">
          <a:extLst>
            <a:ext uri="{FF2B5EF4-FFF2-40B4-BE49-F238E27FC236}">
              <a16:creationId xmlns:a16="http://schemas.microsoft.com/office/drawing/2014/main" id="{B824B0C7-3A2F-4AAF-B252-7890055E65D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2" name="Shape 30">
          <a:extLst>
            <a:ext uri="{FF2B5EF4-FFF2-40B4-BE49-F238E27FC236}">
              <a16:creationId xmlns:a16="http://schemas.microsoft.com/office/drawing/2014/main" id="{4BEBA7AF-6BD7-446B-894A-A4E1C3DEDF1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3" name="Shape 30">
          <a:extLst>
            <a:ext uri="{FF2B5EF4-FFF2-40B4-BE49-F238E27FC236}">
              <a16:creationId xmlns:a16="http://schemas.microsoft.com/office/drawing/2014/main" id="{7727774D-DFEC-4CE1-A7A6-E2461D4A6F7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4" name="Shape 30">
          <a:extLst>
            <a:ext uri="{FF2B5EF4-FFF2-40B4-BE49-F238E27FC236}">
              <a16:creationId xmlns:a16="http://schemas.microsoft.com/office/drawing/2014/main" id="{5BCF0306-8D60-4B4C-94F0-9C90F620C7C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5" name="Shape 30">
          <a:extLst>
            <a:ext uri="{FF2B5EF4-FFF2-40B4-BE49-F238E27FC236}">
              <a16:creationId xmlns:a16="http://schemas.microsoft.com/office/drawing/2014/main" id="{3238F763-B6DA-4EDD-B353-429ECEB1F42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6" name="Shape 30">
          <a:extLst>
            <a:ext uri="{FF2B5EF4-FFF2-40B4-BE49-F238E27FC236}">
              <a16:creationId xmlns:a16="http://schemas.microsoft.com/office/drawing/2014/main" id="{8A169414-3510-4140-AC12-CA624191E20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7" name="Shape 30">
          <a:extLst>
            <a:ext uri="{FF2B5EF4-FFF2-40B4-BE49-F238E27FC236}">
              <a16:creationId xmlns:a16="http://schemas.microsoft.com/office/drawing/2014/main" id="{872A2C7E-226C-4F5D-9AD3-C7583A547D2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8" name="Shape 30">
          <a:extLst>
            <a:ext uri="{FF2B5EF4-FFF2-40B4-BE49-F238E27FC236}">
              <a16:creationId xmlns:a16="http://schemas.microsoft.com/office/drawing/2014/main" id="{76C884C0-DA0D-4AB5-8252-543C9CF6185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9" name="Shape 30">
          <a:extLst>
            <a:ext uri="{FF2B5EF4-FFF2-40B4-BE49-F238E27FC236}">
              <a16:creationId xmlns:a16="http://schemas.microsoft.com/office/drawing/2014/main" id="{F6BF5982-4073-4DA4-8DA9-B74231FDBF4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0" name="Shape 30">
          <a:extLst>
            <a:ext uri="{FF2B5EF4-FFF2-40B4-BE49-F238E27FC236}">
              <a16:creationId xmlns:a16="http://schemas.microsoft.com/office/drawing/2014/main" id="{56F6F780-23A6-4A0A-9F89-27BCE5519F8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1" name="Shape 30">
          <a:extLst>
            <a:ext uri="{FF2B5EF4-FFF2-40B4-BE49-F238E27FC236}">
              <a16:creationId xmlns:a16="http://schemas.microsoft.com/office/drawing/2014/main" id="{2A64E649-9BF7-4E5D-8AB5-E3F506AADDD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2" name="Shape 30">
          <a:extLst>
            <a:ext uri="{FF2B5EF4-FFF2-40B4-BE49-F238E27FC236}">
              <a16:creationId xmlns:a16="http://schemas.microsoft.com/office/drawing/2014/main" id="{B7B4F1DA-88C1-4769-BBA3-322C1D787AB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3" name="Shape 30">
          <a:extLst>
            <a:ext uri="{FF2B5EF4-FFF2-40B4-BE49-F238E27FC236}">
              <a16:creationId xmlns:a16="http://schemas.microsoft.com/office/drawing/2014/main" id="{D8777629-8B84-4B25-9DDB-67024604420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4" name="Shape 30">
          <a:extLst>
            <a:ext uri="{FF2B5EF4-FFF2-40B4-BE49-F238E27FC236}">
              <a16:creationId xmlns:a16="http://schemas.microsoft.com/office/drawing/2014/main" id="{7869225C-FDBE-4439-83CC-89ECFBE6DD2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5" name="Shape 30">
          <a:extLst>
            <a:ext uri="{FF2B5EF4-FFF2-40B4-BE49-F238E27FC236}">
              <a16:creationId xmlns:a16="http://schemas.microsoft.com/office/drawing/2014/main" id="{6EB7D76B-A3A0-4005-A0AD-9DC4F80683C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6" name="Shape 30">
          <a:extLst>
            <a:ext uri="{FF2B5EF4-FFF2-40B4-BE49-F238E27FC236}">
              <a16:creationId xmlns:a16="http://schemas.microsoft.com/office/drawing/2014/main" id="{EC84FD72-E2F8-4E95-B68C-3A72B523BB5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7" name="Shape 30">
          <a:extLst>
            <a:ext uri="{FF2B5EF4-FFF2-40B4-BE49-F238E27FC236}">
              <a16:creationId xmlns:a16="http://schemas.microsoft.com/office/drawing/2014/main" id="{2119DC72-5D8E-4331-917E-1149BDC7E19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8" name="Shape 30">
          <a:extLst>
            <a:ext uri="{FF2B5EF4-FFF2-40B4-BE49-F238E27FC236}">
              <a16:creationId xmlns:a16="http://schemas.microsoft.com/office/drawing/2014/main" id="{DDCD03C4-37D0-4FD0-8283-E921C746D6F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9" name="Shape 30">
          <a:extLst>
            <a:ext uri="{FF2B5EF4-FFF2-40B4-BE49-F238E27FC236}">
              <a16:creationId xmlns:a16="http://schemas.microsoft.com/office/drawing/2014/main" id="{FE8D3345-313F-4878-B270-6D716141262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0" name="Shape 30">
          <a:extLst>
            <a:ext uri="{FF2B5EF4-FFF2-40B4-BE49-F238E27FC236}">
              <a16:creationId xmlns:a16="http://schemas.microsoft.com/office/drawing/2014/main" id="{47237545-12BA-4ED4-9B5E-D4903651E47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1" name="Shape 30">
          <a:extLst>
            <a:ext uri="{FF2B5EF4-FFF2-40B4-BE49-F238E27FC236}">
              <a16:creationId xmlns:a16="http://schemas.microsoft.com/office/drawing/2014/main" id="{211DB53D-8B96-47F7-A59E-BCC46AF0F26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twoCellAnchor editAs="oneCell">
    <xdr:from>
      <xdr:col>0</xdr:col>
      <xdr:colOff>266700</xdr:colOff>
      <xdr:row>16</xdr:row>
      <xdr:rowOff>76200</xdr:rowOff>
    </xdr:from>
    <xdr:to>
      <xdr:col>3</xdr:col>
      <xdr:colOff>1498600</xdr:colOff>
      <xdr:row>37</xdr:row>
      <xdr:rowOff>5671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F96E0D13-8047-2962-D55F-6A135F1B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784600"/>
          <a:ext cx="6235700" cy="3929971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B3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B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B4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B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B5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B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B6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B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B7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B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B8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B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B9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B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BA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B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BB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B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BC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B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" name="Shape 30">
          <a:extLst>
            <a:ext uri="{FF2B5EF4-FFF2-40B4-BE49-F238E27FC236}">
              <a16:creationId xmlns:a16="http://schemas.microsoft.com/office/drawing/2014/main" id="{A47B0B42-0691-4F98-87CF-C8E999D1996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" name="Shape 30">
          <a:extLst>
            <a:ext uri="{FF2B5EF4-FFF2-40B4-BE49-F238E27FC236}">
              <a16:creationId xmlns:a16="http://schemas.microsoft.com/office/drawing/2014/main" id="{CA4A888A-818C-4007-9B8F-682D79E7AE8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4" name="Shape 30">
          <a:extLst>
            <a:ext uri="{FF2B5EF4-FFF2-40B4-BE49-F238E27FC236}">
              <a16:creationId xmlns:a16="http://schemas.microsoft.com/office/drawing/2014/main" id="{78AA4626-52CE-4C0B-B14A-5EB6101681C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5" name="Shape 30">
          <a:extLst>
            <a:ext uri="{FF2B5EF4-FFF2-40B4-BE49-F238E27FC236}">
              <a16:creationId xmlns:a16="http://schemas.microsoft.com/office/drawing/2014/main" id="{7B0FBD99-BC2B-4963-A86C-82890198CFB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6" name="Shape 30">
          <a:extLst>
            <a:ext uri="{FF2B5EF4-FFF2-40B4-BE49-F238E27FC236}">
              <a16:creationId xmlns:a16="http://schemas.microsoft.com/office/drawing/2014/main" id="{02011B28-3B08-4666-918F-8B0DCBF8F22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7" name="Shape 30">
          <a:extLst>
            <a:ext uri="{FF2B5EF4-FFF2-40B4-BE49-F238E27FC236}">
              <a16:creationId xmlns:a16="http://schemas.microsoft.com/office/drawing/2014/main" id="{D0A0FFE2-343E-4568-A401-6241D9F7DB8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8" name="Shape 30">
          <a:extLst>
            <a:ext uri="{FF2B5EF4-FFF2-40B4-BE49-F238E27FC236}">
              <a16:creationId xmlns:a16="http://schemas.microsoft.com/office/drawing/2014/main" id="{3862C5AE-9CF4-42F2-BD35-E8405BCFFD0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282388</xdr:colOff>
      <xdr:row>0</xdr:row>
      <xdr:rowOff>50987</xdr:rowOff>
    </xdr:from>
    <xdr:to>
      <xdr:col>2</xdr:col>
      <xdr:colOff>2078411</xdr:colOff>
      <xdr:row>3</xdr:row>
      <xdr:rowOff>190500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D3164456-1C3E-4AF5-9366-DD5680833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988" y="50987"/>
          <a:ext cx="1796023" cy="768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0" name="Shape 30">
          <a:extLst>
            <a:ext uri="{FF2B5EF4-FFF2-40B4-BE49-F238E27FC236}">
              <a16:creationId xmlns:a16="http://schemas.microsoft.com/office/drawing/2014/main" id="{A9A9AEBE-FD85-4A32-A56D-484BF63D176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1" name="Shape 30">
          <a:extLst>
            <a:ext uri="{FF2B5EF4-FFF2-40B4-BE49-F238E27FC236}">
              <a16:creationId xmlns:a16="http://schemas.microsoft.com/office/drawing/2014/main" id="{28A52A22-3A42-4E9A-8B67-3700E9D26A1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2" name="Shape 30">
          <a:extLst>
            <a:ext uri="{FF2B5EF4-FFF2-40B4-BE49-F238E27FC236}">
              <a16:creationId xmlns:a16="http://schemas.microsoft.com/office/drawing/2014/main" id="{BE5EFCF3-D04D-488F-986C-8E3CE5B82DA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3" name="Shape 30">
          <a:extLst>
            <a:ext uri="{FF2B5EF4-FFF2-40B4-BE49-F238E27FC236}">
              <a16:creationId xmlns:a16="http://schemas.microsoft.com/office/drawing/2014/main" id="{EB99A6C5-0C4D-45FA-94B3-F9014493C47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4" name="Shape 30">
          <a:extLst>
            <a:ext uri="{FF2B5EF4-FFF2-40B4-BE49-F238E27FC236}">
              <a16:creationId xmlns:a16="http://schemas.microsoft.com/office/drawing/2014/main" id="{69204866-500D-4B02-83CC-5AC443EB75F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5" name="Shape 30">
          <a:extLst>
            <a:ext uri="{FF2B5EF4-FFF2-40B4-BE49-F238E27FC236}">
              <a16:creationId xmlns:a16="http://schemas.microsoft.com/office/drawing/2014/main" id="{45975229-63EC-4845-9B42-5EC66BFCCE9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6" name="Shape 30">
          <a:extLst>
            <a:ext uri="{FF2B5EF4-FFF2-40B4-BE49-F238E27FC236}">
              <a16:creationId xmlns:a16="http://schemas.microsoft.com/office/drawing/2014/main" id="{C65E3B4B-62F2-4724-9F4E-CADCFD07F44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7" name="Shape 30">
          <a:extLst>
            <a:ext uri="{FF2B5EF4-FFF2-40B4-BE49-F238E27FC236}">
              <a16:creationId xmlns:a16="http://schemas.microsoft.com/office/drawing/2014/main" id="{85A24B91-B6E4-4334-87AB-2CA3A4A5336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8" name="Shape 30">
          <a:extLst>
            <a:ext uri="{FF2B5EF4-FFF2-40B4-BE49-F238E27FC236}">
              <a16:creationId xmlns:a16="http://schemas.microsoft.com/office/drawing/2014/main" id="{43B6C5DF-BC1B-4E1F-B16E-D7DB2F285E9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9" name="Shape 30">
          <a:extLst>
            <a:ext uri="{FF2B5EF4-FFF2-40B4-BE49-F238E27FC236}">
              <a16:creationId xmlns:a16="http://schemas.microsoft.com/office/drawing/2014/main" id="{7DACE44E-8DC2-4F60-8FBC-4C388D5E6AC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0" name="Shape 30">
          <a:extLst>
            <a:ext uri="{FF2B5EF4-FFF2-40B4-BE49-F238E27FC236}">
              <a16:creationId xmlns:a16="http://schemas.microsoft.com/office/drawing/2014/main" id="{22C0C42F-61A3-4D24-AD8F-6B0377108DE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1" name="Shape 30">
          <a:extLst>
            <a:ext uri="{FF2B5EF4-FFF2-40B4-BE49-F238E27FC236}">
              <a16:creationId xmlns:a16="http://schemas.microsoft.com/office/drawing/2014/main" id="{758A2626-FDBA-40BF-8316-19FE48504A4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2" name="Shape 30">
          <a:extLst>
            <a:ext uri="{FF2B5EF4-FFF2-40B4-BE49-F238E27FC236}">
              <a16:creationId xmlns:a16="http://schemas.microsoft.com/office/drawing/2014/main" id="{CAED6BB8-E7E1-4992-8804-1C5D8CCE41A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3" name="Shape 30">
          <a:extLst>
            <a:ext uri="{FF2B5EF4-FFF2-40B4-BE49-F238E27FC236}">
              <a16:creationId xmlns:a16="http://schemas.microsoft.com/office/drawing/2014/main" id="{2906CEB5-ABDE-4232-BBEE-936137B1A9E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4" name="Shape 30">
          <a:extLst>
            <a:ext uri="{FF2B5EF4-FFF2-40B4-BE49-F238E27FC236}">
              <a16:creationId xmlns:a16="http://schemas.microsoft.com/office/drawing/2014/main" id="{0A5F3943-03AE-4C38-8753-BAD8336966A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5" name="Shape 30">
          <a:extLst>
            <a:ext uri="{FF2B5EF4-FFF2-40B4-BE49-F238E27FC236}">
              <a16:creationId xmlns:a16="http://schemas.microsoft.com/office/drawing/2014/main" id="{EA0FCEF9-679D-4E96-A445-33C40346F71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6" name="Shape 30">
          <a:extLst>
            <a:ext uri="{FF2B5EF4-FFF2-40B4-BE49-F238E27FC236}">
              <a16:creationId xmlns:a16="http://schemas.microsoft.com/office/drawing/2014/main" id="{0AEB1149-1D56-40CD-8CE2-1F98EE23B41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7" name="Shape 30">
          <a:extLst>
            <a:ext uri="{FF2B5EF4-FFF2-40B4-BE49-F238E27FC236}">
              <a16:creationId xmlns:a16="http://schemas.microsoft.com/office/drawing/2014/main" id="{3FC40365-FC7E-4C95-B1BA-2BD4251168A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8" name="Shape 30">
          <a:extLst>
            <a:ext uri="{FF2B5EF4-FFF2-40B4-BE49-F238E27FC236}">
              <a16:creationId xmlns:a16="http://schemas.microsoft.com/office/drawing/2014/main" id="{76209889-2AB3-440A-8802-9FF848529C9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9" name="Shape 30">
          <a:extLst>
            <a:ext uri="{FF2B5EF4-FFF2-40B4-BE49-F238E27FC236}">
              <a16:creationId xmlns:a16="http://schemas.microsoft.com/office/drawing/2014/main" id="{39FDC1BE-131B-4A24-A5AA-1F9DDB69AF5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E521B2FD-9EA1-4D06-BC4B-65F9D973CD1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1" name="Shape 30">
          <a:extLst>
            <a:ext uri="{FF2B5EF4-FFF2-40B4-BE49-F238E27FC236}">
              <a16:creationId xmlns:a16="http://schemas.microsoft.com/office/drawing/2014/main" id="{9F6C1C95-310C-4190-899A-BB60A7FBCC5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2" name="Shape 30">
          <a:extLst>
            <a:ext uri="{FF2B5EF4-FFF2-40B4-BE49-F238E27FC236}">
              <a16:creationId xmlns:a16="http://schemas.microsoft.com/office/drawing/2014/main" id="{2B6B6FBD-2D9F-4834-B5A4-E5EDBFB694F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3" name="Shape 30">
          <a:extLst>
            <a:ext uri="{FF2B5EF4-FFF2-40B4-BE49-F238E27FC236}">
              <a16:creationId xmlns:a16="http://schemas.microsoft.com/office/drawing/2014/main" id="{B738EDFF-4F34-40AC-967F-4474FE2A0D8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4" name="Shape 30">
          <a:extLst>
            <a:ext uri="{FF2B5EF4-FFF2-40B4-BE49-F238E27FC236}">
              <a16:creationId xmlns:a16="http://schemas.microsoft.com/office/drawing/2014/main" id="{2CEDC5FC-E756-4EDA-B922-E97182D654A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5" name="Shape 30">
          <a:extLst>
            <a:ext uri="{FF2B5EF4-FFF2-40B4-BE49-F238E27FC236}">
              <a16:creationId xmlns:a16="http://schemas.microsoft.com/office/drawing/2014/main" id="{59821113-1E76-48BA-AA12-F021B4928A5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6" name="Shape 30">
          <a:extLst>
            <a:ext uri="{FF2B5EF4-FFF2-40B4-BE49-F238E27FC236}">
              <a16:creationId xmlns:a16="http://schemas.microsoft.com/office/drawing/2014/main" id="{C6CFDA66-7CFB-4917-8CFD-C922509A38F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7" name="Shape 30">
          <a:extLst>
            <a:ext uri="{FF2B5EF4-FFF2-40B4-BE49-F238E27FC236}">
              <a16:creationId xmlns:a16="http://schemas.microsoft.com/office/drawing/2014/main" id="{4DA177AB-E613-4AC7-B91B-C8F0F523E02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8" name="Shape 30">
          <a:extLst>
            <a:ext uri="{FF2B5EF4-FFF2-40B4-BE49-F238E27FC236}">
              <a16:creationId xmlns:a16="http://schemas.microsoft.com/office/drawing/2014/main" id="{31FC1D6C-31F0-421F-BC29-7D292CEB07B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9" name="Shape 30">
          <a:extLst>
            <a:ext uri="{FF2B5EF4-FFF2-40B4-BE49-F238E27FC236}">
              <a16:creationId xmlns:a16="http://schemas.microsoft.com/office/drawing/2014/main" id="{2855871B-A2F2-483C-8170-6B9CE291158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0" name="Shape 30">
          <a:extLst>
            <a:ext uri="{FF2B5EF4-FFF2-40B4-BE49-F238E27FC236}">
              <a16:creationId xmlns:a16="http://schemas.microsoft.com/office/drawing/2014/main" id="{946BC0CD-5776-4A3C-89DE-332E1159548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1" name="Shape 30">
          <a:extLst>
            <a:ext uri="{FF2B5EF4-FFF2-40B4-BE49-F238E27FC236}">
              <a16:creationId xmlns:a16="http://schemas.microsoft.com/office/drawing/2014/main" id="{66A20D1B-B173-4F18-8301-46D83AB2928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2" name="Shape 30">
          <a:extLst>
            <a:ext uri="{FF2B5EF4-FFF2-40B4-BE49-F238E27FC236}">
              <a16:creationId xmlns:a16="http://schemas.microsoft.com/office/drawing/2014/main" id="{256A47FB-476F-4A0B-84B8-98E617C3A04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3" name="Shape 30">
          <a:extLst>
            <a:ext uri="{FF2B5EF4-FFF2-40B4-BE49-F238E27FC236}">
              <a16:creationId xmlns:a16="http://schemas.microsoft.com/office/drawing/2014/main" id="{1BCD8682-3795-4AA6-8890-049D497B15C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4" name="Shape 30">
          <a:extLst>
            <a:ext uri="{FF2B5EF4-FFF2-40B4-BE49-F238E27FC236}">
              <a16:creationId xmlns:a16="http://schemas.microsoft.com/office/drawing/2014/main" id="{91C6BB66-5E6E-446E-87BD-A76B2C1ACA0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5" name="Shape 30">
          <a:extLst>
            <a:ext uri="{FF2B5EF4-FFF2-40B4-BE49-F238E27FC236}">
              <a16:creationId xmlns:a16="http://schemas.microsoft.com/office/drawing/2014/main" id="{BCA10963-A1EB-450A-B5A8-82AC1C61828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6" name="Shape 30">
          <a:extLst>
            <a:ext uri="{FF2B5EF4-FFF2-40B4-BE49-F238E27FC236}">
              <a16:creationId xmlns:a16="http://schemas.microsoft.com/office/drawing/2014/main" id="{1967728F-2656-4802-8113-FC87E2657AA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7" name="Shape 30">
          <a:extLst>
            <a:ext uri="{FF2B5EF4-FFF2-40B4-BE49-F238E27FC236}">
              <a16:creationId xmlns:a16="http://schemas.microsoft.com/office/drawing/2014/main" id="{4257B4E3-F310-4AE4-83D3-7122FD78166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8" name="Shape 30">
          <a:extLst>
            <a:ext uri="{FF2B5EF4-FFF2-40B4-BE49-F238E27FC236}">
              <a16:creationId xmlns:a16="http://schemas.microsoft.com/office/drawing/2014/main" id="{B0A4A18A-7A13-4E1F-B988-A8DDF991DB5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9" name="Shape 30">
          <a:extLst>
            <a:ext uri="{FF2B5EF4-FFF2-40B4-BE49-F238E27FC236}">
              <a16:creationId xmlns:a16="http://schemas.microsoft.com/office/drawing/2014/main" id="{9A3A244B-E66C-4819-9572-CB832F924AD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0" name="Shape 30">
          <a:extLst>
            <a:ext uri="{FF2B5EF4-FFF2-40B4-BE49-F238E27FC236}">
              <a16:creationId xmlns:a16="http://schemas.microsoft.com/office/drawing/2014/main" id="{4F09A42C-4A5F-4808-80A8-2AAECB8DF7A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1" name="Shape 30">
          <a:extLst>
            <a:ext uri="{FF2B5EF4-FFF2-40B4-BE49-F238E27FC236}">
              <a16:creationId xmlns:a16="http://schemas.microsoft.com/office/drawing/2014/main" id="{75E94BCA-A8E7-4496-A93F-FB67E9677C0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twoCellAnchor editAs="oneCell">
    <xdr:from>
      <xdr:col>1</xdr:col>
      <xdr:colOff>304800</xdr:colOff>
      <xdr:row>12</xdr:row>
      <xdr:rowOff>127000</xdr:rowOff>
    </xdr:from>
    <xdr:to>
      <xdr:col>3</xdr:col>
      <xdr:colOff>90409</xdr:colOff>
      <xdr:row>40</xdr:row>
      <xdr:rowOff>15427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C0120F78-780E-280A-B96A-56D29CDA4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073400"/>
          <a:ext cx="4027409" cy="5222427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BD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B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BE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B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BF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B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C0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C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" name="Shape 30">
          <a:extLst>
            <a:ext uri="{FF2B5EF4-FFF2-40B4-BE49-F238E27FC236}">
              <a16:creationId xmlns:a16="http://schemas.microsoft.com/office/drawing/2014/main" id="{0F029D00-6C4B-4FBA-A7CE-2970A293348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" name="Shape 30">
          <a:extLst>
            <a:ext uri="{FF2B5EF4-FFF2-40B4-BE49-F238E27FC236}">
              <a16:creationId xmlns:a16="http://schemas.microsoft.com/office/drawing/2014/main" id="{C92F0C93-8FCC-48E3-A34D-4426455F74F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4" name="Shape 30">
          <a:extLst>
            <a:ext uri="{FF2B5EF4-FFF2-40B4-BE49-F238E27FC236}">
              <a16:creationId xmlns:a16="http://schemas.microsoft.com/office/drawing/2014/main" id="{94EC668F-3F2A-49B3-BF9A-980F084F142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5" name="Shape 30">
          <a:extLst>
            <a:ext uri="{FF2B5EF4-FFF2-40B4-BE49-F238E27FC236}">
              <a16:creationId xmlns:a16="http://schemas.microsoft.com/office/drawing/2014/main" id="{EE0620A8-386C-4CAE-9291-2DA98D705F4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6" name="Shape 30">
          <a:extLst>
            <a:ext uri="{FF2B5EF4-FFF2-40B4-BE49-F238E27FC236}">
              <a16:creationId xmlns:a16="http://schemas.microsoft.com/office/drawing/2014/main" id="{A79CDE1D-5ED8-45D0-A23E-1A7BE9772E7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7" name="Shape 30">
          <a:extLst>
            <a:ext uri="{FF2B5EF4-FFF2-40B4-BE49-F238E27FC236}">
              <a16:creationId xmlns:a16="http://schemas.microsoft.com/office/drawing/2014/main" id="{7F000A08-685E-4CC4-9223-ED9589F1F02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8" name="Shape 30">
          <a:extLst>
            <a:ext uri="{FF2B5EF4-FFF2-40B4-BE49-F238E27FC236}">
              <a16:creationId xmlns:a16="http://schemas.microsoft.com/office/drawing/2014/main" id="{B0DDC227-2F0F-4815-A90C-9F7F0AF4202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282388</xdr:colOff>
      <xdr:row>0</xdr:row>
      <xdr:rowOff>50987</xdr:rowOff>
    </xdr:from>
    <xdr:to>
      <xdr:col>2</xdr:col>
      <xdr:colOff>2078411</xdr:colOff>
      <xdr:row>3</xdr:row>
      <xdr:rowOff>190500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34C1C2AB-0202-4065-8243-6EC1F467E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988" y="50987"/>
          <a:ext cx="1796023" cy="768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0" name="Shape 30">
          <a:extLst>
            <a:ext uri="{FF2B5EF4-FFF2-40B4-BE49-F238E27FC236}">
              <a16:creationId xmlns:a16="http://schemas.microsoft.com/office/drawing/2014/main" id="{E271FFE3-07EE-453D-95D2-9925E1F5957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1" name="Shape 30">
          <a:extLst>
            <a:ext uri="{FF2B5EF4-FFF2-40B4-BE49-F238E27FC236}">
              <a16:creationId xmlns:a16="http://schemas.microsoft.com/office/drawing/2014/main" id="{8139C6D2-0E93-43AC-BED8-4F7E5C73A53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2" name="Shape 30">
          <a:extLst>
            <a:ext uri="{FF2B5EF4-FFF2-40B4-BE49-F238E27FC236}">
              <a16:creationId xmlns:a16="http://schemas.microsoft.com/office/drawing/2014/main" id="{0D748FA1-9B3B-41BC-8C62-909BA2035D8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3" name="Shape 30">
          <a:extLst>
            <a:ext uri="{FF2B5EF4-FFF2-40B4-BE49-F238E27FC236}">
              <a16:creationId xmlns:a16="http://schemas.microsoft.com/office/drawing/2014/main" id="{5F1BD433-2D58-4F7B-921A-59B7A84A451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4" name="Shape 30">
          <a:extLst>
            <a:ext uri="{FF2B5EF4-FFF2-40B4-BE49-F238E27FC236}">
              <a16:creationId xmlns:a16="http://schemas.microsoft.com/office/drawing/2014/main" id="{70F5971B-9239-4E5E-98E9-BCB5C015093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5" name="Shape 30">
          <a:extLst>
            <a:ext uri="{FF2B5EF4-FFF2-40B4-BE49-F238E27FC236}">
              <a16:creationId xmlns:a16="http://schemas.microsoft.com/office/drawing/2014/main" id="{C7332A48-D097-43B1-9F6E-DB2F73A6511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6" name="Shape 30">
          <a:extLst>
            <a:ext uri="{FF2B5EF4-FFF2-40B4-BE49-F238E27FC236}">
              <a16:creationId xmlns:a16="http://schemas.microsoft.com/office/drawing/2014/main" id="{0E9E0338-D895-4DB7-8A8F-ECACC346464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7" name="Shape 30">
          <a:extLst>
            <a:ext uri="{FF2B5EF4-FFF2-40B4-BE49-F238E27FC236}">
              <a16:creationId xmlns:a16="http://schemas.microsoft.com/office/drawing/2014/main" id="{0F844560-4C23-4FE1-A7FB-D70973D5A10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8" name="Shape 30">
          <a:extLst>
            <a:ext uri="{FF2B5EF4-FFF2-40B4-BE49-F238E27FC236}">
              <a16:creationId xmlns:a16="http://schemas.microsoft.com/office/drawing/2014/main" id="{09E3F967-A77F-4AD6-A5BB-CA62BE45EF8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9" name="Shape 30">
          <a:extLst>
            <a:ext uri="{FF2B5EF4-FFF2-40B4-BE49-F238E27FC236}">
              <a16:creationId xmlns:a16="http://schemas.microsoft.com/office/drawing/2014/main" id="{5D8F7D5B-A842-46FB-84A5-D59E470E100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0" name="Shape 30">
          <a:extLst>
            <a:ext uri="{FF2B5EF4-FFF2-40B4-BE49-F238E27FC236}">
              <a16:creationId xmlns:a16="http://schemas.microsoft.com/office/drawing/2014/main" id="{FD420A9D-CC03-4F78-922E-ADB87769C4C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1" name="Shape 30">
          <a:extLst>
            <a:ext uri="{FF2B5EF4-FFF2-40B4-BE49-F238E27FC236}">
              <a16:creationId xmlns:a16="http://schemas.microsoft.com/office/drawing/2014/main" id="{A90E8D58-6F8F-46B6-B29F-EFD6C410CA1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2" name="Shape 30">
          <a:extLst>
            <a:ext uri="{FF2B5EF4-FFF2-40B4-BE49-F238E27FC236}">
              <a16:creationId xmlns:a16="http://schemas.microsoft.com/office/drawing/2014/main" id="{E460FA55-FD2C-42F8-8678-CF7001464ED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3" name="Shape 30">
          <a:extLst>
            <a:ext uri="{FF2B5EF4-FFF2-40B4-BE49-F238E27FC236}">
              <a16:creationId xmlns:a16="http://schemas.microsoft.com/office/drawing/2014/main" id="{56D2A0E2-4762-4095-B226-7197150B51A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4" name="Shape 30">
          <a:extLst>
            <a:ext uri="{FF2B5EF4-FFF2-40B4-BE49-F238E27FC236}">
              <a16:creationId xmlns:a16="http://schemas.microsoft.com/office/drawing/2014/main" id="{4E4EB4BC-F6C4-4F60-8F78-856A7B50863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5" name="Shape 30">
          <a:extLst>
            <a:ext uri="{FF2B5EF4-FFF2-40B4-BE49-F238E27FC236}">
              <a16:creationId xmlns:a16="http://schemas.microsoft.com/office/drawing/2014/main" id="{824CD755-25B1-4822-96BF-EEA6996D83C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6" name="Shape 30">
          <a:extLst>
            <a:ext uri="{FF2B5EF4-FFF2-40B4-BE49-F238E27FC236}">
              <a16:creationId xmlns:a16="http://schemas.microsoft.com/office/drawing/2014/main" id="{AB4846C1-110A-43B4-89E0-489DD23D042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7" name="Shape 30">
          <a:extLst>
            <a:ext uri="{FF2B5EF4-FFF2-40B4-BE49-F238E27FC236}">
              <a16:creationId xmlns:a16="http://schemas.microsoft.com/office/drawing/2014/main" id="{9E0D2AF7-D047-4052-8682-9495A12B2D9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8" name="Shape 30">
          <a:extLst>
            <a:ext uri="{FF2B5EF4-FFF2-40B4-BE49-F238E27FC236}">
              <a16:creationId xmlns:a16="http://schemas.microsoft.com/office/drawing/2014/main" id="{173B3BE5-4720-4F98-B2C2-6541EC9BB1B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9" name="Shape 30">
          <a:extLst>
            <a:ext uri="{FF2B5EF4-FFF2-40B4-BE49-F238E27FC236}">
              <a16:creationId xmlns:a16="http://schemas.microsoft.com/office/drawing/2014/main" id="{AE79C4A8-3DB9-46C0-A9CC-E6E2AE9EE01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C1CA4C3C-5C49-417F-88EC-01FF034586D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1" name="Shape 30">
          <a:extLst>
            <a:ext uri="{FF2B5EF4-FFF2-40B4-BE49-F238E27FC236}">
              <a16:creationId xmlns:a16="http://schemas.microsoft.com/office/drawing/2014/main" id="{AE327CD4-03C1-4B4D-9967-AE89B76FBA4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2" name="Shape 30">
          <a:extLst>
            <a:ext uri="{FF2B5EF4-FFF2-40B4-BE49-F238E27FC236}">
              <a16:creationId xmlns:a16="http://schemas.microsoft.com/office/drawing/2014/main" id="{28C56F0E-63A5-461C-9A04-125B909CC3B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3" name="Shape 30">
          <a:extLst>
            <a:ext uri="{FF2B5EF4-FFF2-40B4-BE49-F238E27FC236}">
              <a16:creationId xmlns:a16="http://schemas.microsoft.com/office/drawing/2014/main" id="{A27CB7CC-4931-4F27-A1FC-5BB55E23954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4" name="Shape 30">
          <a:extLst>
            <a:ext uri="{FF2B5EF4-FFF2-40B4-BE49-F238E27FC236}">
              <a16:creationId xmlns:a16="http://schemas.microsoft.com/office/drawing/2014/main" id="{4F7C3C93-B959-4230-998D-589973B54B9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5" name="Shape 30">
          <a:extLst>
            <a:ext uri="{FF2B5EF4-FFF2-40B4-BE49-F238E27FC236}">
              <a16:creationId xmlns:a16="http://schemas.microsoft.com/office/drawing/2014/main" id="{3C594213-940A-4071-9D3F-9A3352C8F16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6" name="Shape 30">
          <a:extLst>
            <a:ext uri="{FF2B5EF4-FFF2-40B4-BE49-F238E27FC236}">
              <a16:creationId xmlns:a16="http://schemas.microsoft.com/office/drawing/2014/main" id="{650ED6BB-7852-469E-9F5E-5A72B26F510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7" name="Shape 30">
          <a:extLst>
            <a:ext uri="{FF2B5EF4-FFF2-40B4-BE49-F238E27FC236}">
              <a16:creationId xmlns:a16="http://schemas.microsoft.com/office/drawing/2014/main" id="{912AC13F-B103-4A12-95D4-A844B91166F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8" name="Shape 30">
          <a:extLst>
            <a:ext uri="{FF2B5EF4-FFF2-40B4-BE49-F238E27FC236}">
              <a16:creationId xmlns:a16="http://schemas.microsoft.com/office/drawing/2014/main" id="{06E61348-5B88-4AFD-8E86-3B567DD3465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9" name="Shape 30">
          <a:extLst>
            <a:ext uri="{FF2B5EF4-FFF2-40B4-BE49-F238E27FC236}">
              <a16:creationId xmlns:a16="http://schemas.microsoft.com/office/drawing/2014/main" id="{168D2472-24D5-42F2-8626-67513D661A9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0" name="Shape 30">
          <a:extLst>
            <a:ext uri="{FF2B5EF4-FFF2-40B4-BE49-F238E27FC236}">
              <a16:creationId xmlns:a16="http://schemas.microsoft.com/office/drawing/2014/main" id="{8C2BF403-2BEF-41EF-AF22-84662959EF8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1" name="Shape 30">
          <a:extLst>
            <a:ext uri="{FF2B5EF4-FFF2-40B4-BE49-F238E27FC236}">
              <a16:creationId xmlns:a16="http://schemas.microsoft.com/office/drawing/2014/main" id="{69974927-843C-4C92-A7D3-2BD8214F21A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2" name="Shape 30">
          <a:extLst>
            <a:ext uri="{FF2B5EF4-FFF2-40B4-BE49-F238E27FC236}">
              <a16:creationId xmlns:a16="http://schemas.microsoft.com/office/drawing/2014/main" id="{DAA441F4-DED6-4F06-A5A3-1323313C928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3" name="Shape 30">
          <a:extLst>
            <a:ext uri="{FF2B5EF4-FFF2-40B4-BE49-F238E27FC236}">
              <a16:creationId xmlns:a16="http://schemas.microsoft.com/office/drawing/2014/main" id="{BF3F3FB2-3F10-41D5-9BA6-9E2A986F566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4" name="Shape 30">
          <a:extLst>
            <a:ext uri="{FF2B5EF4-FFF2-40B4-BE49-F238E27FC236}">
              <a16:creationId xmlns:a16="http://schemas.microsoft.com/office/drawing/2014/main" id="{D7E28B74-C994-4964-AF01-9802BD87FA6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5" name="Shape 30">
          <a:extLst>
            <a:ext uri="{FF2B5EF4-FFF2-40B4-BE49-F238E27FC236}">
              <a16:creationId xmlns:a16="http://schemas.microsoft.com/office/drawing/2014/main" id="{6EC86330-CC6C-43AA-931A-D62BF35A279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6" name="Shape 30">
          <a:extLst>
            <a:ext uri="{FF2B5EF4-FFF2-40B4-BE49-F238E27FC236}">
              <a16:creationId xmlns:a16="http://schemas.microsoft.com/office/drawing/2014/main" id="{0001DC8B-3A6B-47C0-9404-F7054EF251E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7" name="Shape 30">
          <a:extLst>
            <a:ext uri="{FF2B5EF4-FFF2-40B4-BE49-F238E27FC236}">
              <a16:creationId xmlns:a16="http://schemas.microsoft.com/office/drawing/2014/main" id="{887189EA-E3F7-43E9-B5B3-8A4B6C39B0D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8" name="Shape 30">
          <a:extLst>
            <a:ext uri="{FF2B5EF4-FFF2-40B4-BE49-F238E27FC236}">
              <a16:creationId xmlns:a16="http://schemas.microsoft.com/office/drawing/2014/main" id="{CE207328-47DA-44B0-A5E9-0F8EDAC0AC4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9" name="Shape 30">
          <a:extLst>
            <a:ext uri="{FF2B5EF4-FFF2-40B4-BE49-F238E27FC236}">
              <a16:creationId xmlns:a16="http://schemas.microsoft.com/office/drawing/2014/main" id="{CD8F1B65-1807-41AE-B6EC-3F026383DA1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0" name="Shape 30">
          <a:extLst>
            <a:ext uri="{FF2B5EF4-FFF2-40B4-BE49-F238E27FC236}">
              <a16:creationId xmlns:a16="http://schemas.microsoft.com/office/drawing/2014/main" id="{4DFD9A12-B1F6-4B6C-A79D-299EB0B4181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1" name="Shape 30">
          <a:extLst>
            <a:ext uri="{FF2B5EF4-FFF2-40B4-BE49-F238E27FC236}">
              <a16:creationId xmlns:a16="http://schemas.microsoft.com/office/drawing/2014/main" id="{6F53CE4E-02D1-4F31-B7C9-ABDAEF7D68D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twoCellAnchor editAs="oneCell">
    <xdr:from>
      <xdr:col>0</xdr:col>
      <xdr:colOff>546100</xdr:colOff>
      <xdr:row>15</xdr:row>
      <xdr:rowOff>38100</xdr:rowOff>
    </xdr:from>
    <xdr:to>
      <xdr:col>3</xdr:col>
      <xdr:colOff>1253514</xdr:colOff>
      <xdr:row>35</xdr:row>
      <xdr:rowOff>47625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119832F3-9E47-FAE6-FED3-520569E37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00" y="3556000"/>
          <a:ext cx="5711214" cy="38195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" name="Shape 30">
          <a:extLst>
            <a:ext uri="{FF2B5EF4-FFF2-40B4-BE49-F238E27FC236}">
              <a16:creationId xmlns:a16="http://schemas.microsoft.com/office/drawing/2014/main" id="{A0116476-557E-4B3A-9FFD-C3E8E32D1D6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" name="Shape 30">
          <a:extLst>
            <a:ext uri="{FF2B5EF4-FFF2-40B4-BE49-F238E27FC236}">
              <a16:creationId xmlns:a16="http://schemas.microsoft.com/office/drawing/2014/main" id="{EC8D1679-31FD-4C31-AB04-EDF261EAB8F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4" name="Shape 30">
          <a:extLst>
            <a:ext uri="{FF2B5EF4-FFF2-40B4-BE49-F238E27FC236}">
              <a16:creationId xmlns:a16="http://schemas.microsoft.com/office/drawing/2014/main" id="{753C66B7-0613-4D19-B73B-0F734216512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5" name="Shape 30">
          <a:extLst>
            <a:ext uri="{FF2B5EF4-FFF2-40B4-BE49-F238E27FC236}">
              <a16:creationId xmlns:a16="http://schemas.microsoft.com/office/drawing/2014/main" id="{04543845-78AD-47FB-8C84-3389D5E68AC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6" name="Shape 30">
          <a:extLst>
            <a:ext uri="{FF2B5EF4-FFF2-40B4-BE49-F238E27FC236}">
              <a16:creationId xmlns:a16="http://schemas.microsoft.com/office/drawing/2014/main" id="{8422E7F1-FB5A-4F5B-8035-79433F50BF4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7" name="Shape 30">
          <a:extLst>
            <a:ext uri="{FF2B5EF4-FFF2-40B4-BE49-F238E27FC236}">
              <a16:creationId xmlns:a16="http://schemas.microsoft.com/office/drawing/2014/main" id="{6DC0E7BE-6B5B-4344-B629-1D119258288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8" name="Shape 30">
          <a:extLst>
            <a:ext uri="{FF2B5EF4-FFF2-40B4-BE49-F238E27FC236}">
              <a16:creationId xmlns:a16="http://schemas.microsoft.com/office/drawing/2014/main" id="{F9017A2E-D880-4979-AF98-A2162C7CAAF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282388</xdr:colOff>
      <xdr:row>0</xdr:row>
      <xdr:rowOff>50987</xdr:rowOff>
    </xdr:from>
    <xdr:to>
      <xdr:col>2</xdr:col>
      <xdr:colOff>2078411</xdr:colOff>
      <xdr:row>3</xdr:row>
      <xdr:rowOff>190500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696C1C1D-5306-45AF-B14D-CDAC0F767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988" y="50987"/>
          <a:ext cx="1796023" cy="768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0" name="Shape 30">
          <a:extLst>
            <a:ext uri="{FF2B5EF4-FFF2-40B4-BE49-F238E27FC236}">
              <a16:creationId xmlns:a16="http://schemas.microsoft.com/office/drawing/2014/main" id="{9FFB8478-E84D-4ADF-A0BE-B28F638CE3A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1" name="Shape 30">
          <a:extLst>
            <a:ext uri="{FF2B5EF4-FFF2-40B4-BE49-F238E27FC236}">
              <a16:creationId xmlns:a16="http://schemas.microsoft.com/office/drawing/2014/main" id="{2A57824F-AB10-4186-8368-D45B4A00BA6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2" name="Shape 30">
          <a:extLst>
            <a:ext uri="{FF2B5EF4-FFF2-40B4-BE49-F238E27FC236}">
              <a16:creationId xmlns:a16="http://schemas.microsoft.com/office/drawing/2014/main" id="{FA573C11-D7A8-40FC-90F4-395F6B65EB2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3" name="Shape 30">
          <a:extLst>
            <a:ext uri="{FF2B5EF4-FFF2-40B4-BE49-F238E27FC236}">
              <a16:creationId xmlns:a16="http://schemas.microsoft.com/office/drawing/2014/main" id="{AB2E0BC9-A548-4E2D-A855-F31FE2846CE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4" name="Shape 30">
          <a:extLst>
            <a:ext uri="{FF2B5EF4-FFF2-40B4-BE49-F238E27FC236}">
              <a16:creationId xmlns:a16="http://schemas.microsoft.com/office/drawing/2014/main" id="{1A58B9D2-E6A9-4D44-B8F3-12A81CA2055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5" name="Shape 30">
          <a:extLst>
            <a:ext uri="{FF2B5EF4-FFF2-40B4-BE49-F238E27FC236}">
              <a16:creationId xmlns:a16="http://schemas.microsoft.com/office/drawing/2014/main" id="{D9C81B33-7BB0-4AC8-8B06-D4F9BBBB73B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6" name="Shape 30">
          <a:extLst>
            <a:ext uri="{FF2B5EF4-FFF2-40B4-BE49-F238E27FC236}">
              <a16:creationId xmlns:a16="http://schemas.microsoft.com/office/drawing/2014/main" id="{1F9B5BAA-AA75-48DE-A32C-8B7CA551C02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7" name="Shape 30">
          <a:extLst>
            <a:ext uri="{FF2B5EF4-FFF2-40B4-BE49-F238E27FC236}">
              <a16:creationId xmlns:a16="http://schemas.microsoft.com/office/drawing/2014/main" id="{27EBB271-AFB6-4682-BAC1-3687E804AE6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8" name="Shape 30">
          <a:extLst>
            <a:ext uri="{FF2B5EF4-FFF2-40B4-BE49-F238E27FC236}">
              <a16:creationId xmlns:a16="http://schemas.microsoft.com/office/drawing/2014/main" id="{84DC9640-4C59-4860-AFB7-8A9B2D630ED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9" name="Shape 30">
          <a:extLst>
            <a:ext uri="{FF2B5EF4-FFF2-40B4-BE49-F238E27FC236}">
              <a16:creationId xmlns:a16="http://schemas.microsoft.com/office/drawing/2014/main" id="{FA89B62D-E600-4EAA-AFAC-8E2FFA3FEB3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0" name="Shape 30">
          <a:extLst>
            <a:ext uri="{FF2B5EF4-FFF2-40B4-BE49-F238E27FC236}">
              <a16:creationId xmlns:a16="http://schemas.microsoft.com/office/drawing/2014/main" id="{A1A9F472-C36E-434C-A541-3E26EA4A10F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1" name="Shape 30">
          <a:extLst>
            <a:ext uri="{FF2B5EF4-FFF2-40B4-BE49-F238E27FC236}">
              <a16:creationId xmlns:a16="http://schemas.microsoft.com/office/drawing/2014/main" id="{BC68D461-316D-45E9-85CD-B9A34986E72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2" name="Shape 30">
          <a:extLst>
            <a:ext uri="{FF2B5EF4-FFF2-40B4-BE49-F238E27FC236}">
              <a16:creationId xmlns:a16="http://schemas.microsoft.com/office/drawing/2014/main" id="{9CBBA94C-353D-4A51-98FD-A4347394144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3" name="Shape 30">
          <a:extLst>
            <a:ext uri="{FF2B5EF4-FFF2-40B4-BE49-F238E27FC236}">
              <a16:creationId xmlns:a16="http://schemas.microsoft.com/office/drawing/2014/main" id="{73B11A60-235E-44AB-A4B7-F92C8E8543A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4" name="Shape 30">
          <a:extLst>
            <a:ext uri="{FF2B5EF4-FFF2-40B4-BE49-F238E27FC236}">
              <a16:creationId xmlns:a16="http://schemas.microsoft.com/office/drawing/2014/main" id="{6E92CD65-F79D-4BAF-905F-33F2769D5B6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5" name="Shape 30">
          <a:extLst>
            <a:ext uri="{FF2B5EF4-FFF2-40B4-BE49-F238E27FC236}">
              <a16:creationId xmlns:a16="http://schemas.microsoft.com/office/drawing/2014/main" id="{3B412BC6-4996-4CBE-A061-BC283353C91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6" name="Shape 30">
          <a:extLst>
            <a:ext uri="{FF2B5EF4-FFF2-40B4-BE49-F238E27FC236}">
              <a16:creationId xmlns:a16="http://schemas.microsoft.com/office/drawing/2014/main" id="{55F1AEBE-7C3E-4330-8A47-C2247CCDC15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7" name="Shape 30">
          <a:extLst>
            <a:ext uri="{FF2B5EF4-FFF2-40B4-BE49-F238E27FC236}">
              <a16:creationId xmlns:a16="http://schemas.microsoft.com/office/drawing/2014/main" id="{8309D159-8EC8-4947-B4DA-2F6395D082E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8" name="Shape 30">
          <a:extLst>
            <a:ext uri="{FF2B5EF4-FFF2-40B4-BE49-F238E27FC236}">
              <a16:creationId xmlns:a16="http://schemas.microsoft.com/office/drawing/2014/main" id="{A8DB2E7D-B40F-48A6-AE5A-4F3E16166AB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9" name="Shape 30">
          <a:extLst>
            <a:ext uri="{FF2B5EF4-FFF2-40B4-BE49-F238E27FC236}">
              <a16:creationId xmlns:a16="http://schemas.microsoft.com/office/drawing/2014/main" id="{2F81FA34-7508-4949-B1CC-F3B6FFC2F25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6F6B41A0-B5B2-41F4-8C98-45051BBC44E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1" name="Shape 30">
          <a:extLst>
            <a:ext uri="{FF2B5EF4-FFF2-40B4-BE49-F238E27FC236}">
              <a16:creationId xmlns:a16="http://schemas.microsoft.com/office/drawing/2014/main" id="{6BFFE876-AF21-441C-8D95-21294EB9953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2" name="Shape 30">
          <a:extLst>
            <a:ext uri="{FF2B5EF4-FFF2-40B4-BE49-F238E27FC236}">
              <a16:creationId xmlns:a16="http://schemas.microsoft.com/office/drawing/2014/main" id="{4FF67BE3-DF07-4B2B-A8AD-7341B1DCA7C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3" name="Shape 30">
          <a:extLst>
            <a:ext uri="{FF2B5EF4-FFF2-40B4-BE49-F238E27FC236}">
              <a16:creationId xmlns:a16="http://schemas.microsoft.com/office/drawing/2014/main" id="{289A3D55-90C1-4594-A382-DF72EBCA88E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4" name="Shape 30">
          <a:extLst>
            <a:ext uri="{FF2B5EF4-FFF2-40B4-BE49-F238E27FC236}">
              <a16:creationId xmlns:a16="http://schemas.microsoft.com/office/drawing/2014/main" id="{2FEAF9F8-7C9A-4F75-A0E6-EB70BE40DB7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5" name="Shape 30">
          <a:extLst>
            <a:ext uri="{FF2B5EF4-FFF2-40B4-BE49-F238E27FC236}">
              <a16:creationId xmlns:a16="http://schemas.microsoft.com/office/drawing/2014/main" id="{9686C120-31DF-41AA-8CED-BB76FB581F9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6" name="Shape 30">
          <a:extLst>
            <a:ext uri="{FF2B5EF4-FFF2-40B4-BE49-F238E27FC236}">
              <a16:creationId xmlns:a16="http://schemas.microsoft.com/office/drawing/2014/main" id="{FD8D7603-12C8-434C-889C-20D3276E2D1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7" name="Shape 30">
          <a:extLst>
            <a:ext uri="{FF2B5EF4-FFF2-40B4-BE49-F238E27FC236}">
              <a16:creationId xmlns:a16="http://schemas.microsoft.com/office/drawing/2014/main" id="{64562065-2130-4A62-AA22-919A367B167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8" name="Shape 30">
          <a:extLst>
            <a:ext uri="{FF2B5EF4-FFF2-40B4-BE49-F238E27FC236}">
              <a16:creationId xmlns:a16="http://schemas.microsoft.com/office/drawing/2014/main" id="{256E11C4-1A73-42EC-AB4D-0F0FA33A456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9" name="Shape 30">
          <a:extLst>
            <a:ext uri="{FF2B5EF4-FFF2-40B4-BE49-F238E27FC236}">
              <a16:creationId xmlns:a16="http://schemas.microsoft.com/office/drawing/2014/main" id="{87C7B5E1-8C4E-481F-887D-16AC9C33EC4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0" name="Shape 30">
          <a:extLst>
            <a:ext uri="{FF2B5EF4-FFF2-40B4-BE49-F238E27FC236}">
              <a16:creationId xmlns:a16="http://schemas.microsoft.com/office/drawing/2014/main" id="{5477B10D-8290-4DBF-AF8C-850F2482152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1" name="Shape 30">
          <a:extLst>
            <a:ext uri="{FF2B5EF4-FFF2-40B4-BE49-F238E27FC236}">
              <a16:creationId xmlns:a16="http://schemas.microsoft.com/office/drawing/2014/main" id="{B97528CA-84BA-4D29-AEB2-1D94D67E193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2" name="Shape 30">
          <a:extLst>
            <a:ext uri="{FF2B5EF4-FFF2-40B4-BE49-F238E27FC236}">
              <a16:creationId xmlns:a16="http://schemas.microsoft.com/office/drawing/2014/main" id="{99BD02C9-ED13-4709-89F9-9B34695E7DF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3" name="Shape 30">
          <a:extLst>
            <a:ext uri="{FF2B5EF4-FFF2-40B4-BE49-F238E27FC236}">
              <a16:creationId xmlns:a16="http://schemas.microsoft.com/office/drawing/2014/main" id="{1D9BB86D-EBCA-4774-BD10-123B9F23EF6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4" name="Shape 30">
          <a:extLst>
            <a:ext uri="{FF2B5EF4-FFF2-40B4-BE49-F238E27FC236}">
              <a16:creationId xmlns:a16="http://schemas.microsoft.com/office/drawing/2014/main" id="{EEF95097-83FD-450C-B7A3-B21E83E2689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5" name="Shape 30">
          <a:extLst>
            <a:ext uri="{FF2B5EF4-FFF2-40B4-BE49-F238E27FC236}">
              <a16:creationId xmlns:a16="http://schemas.microsoft.com/office/drawing/2014/main" id="{D8FFFA00-174C-49BB-A417-36D6F59B457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6" name="Shape 30">
          <a:extLst>
            <a:ext uri="{FF2B5EF4-FFF2-40B4-BE49-F238E27FC236}">
              <a16:creationId xmlns:a16="http://schemas.microsoft.com/office/drawing/2014/main" id="{FFE5C0E8-43E3-488E-94A0-A35F97F229D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7" name="Shape 30">
          <a:extLst>
            <a:ext uri="{FF2B5EF4-FFF2-40B4-BE49-F238E27FC236}">
              <a16:creationId xmlns:a16="http://schemas.microsoft.com/office/drawing/2014/main" id="{73B311AC-7F39-4AF1-B9E9-90FD1181A10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8" name="Shape 30">
          <a:extLst>
            <a:ext uri="{FF2B5EF4-FFF2-40B4-BE49-F238E27FC236}">
              <a16:creationId xmlns:a16="http://schemas.microsoft.com/office/drawing/2014/main" id="{1CD8E699-239A-4C7A-90FD-1005B58647A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9" name="Shape 30">
          <a:extLst>
            <a:ext uri="{FF2B5EF4-FFF2-40B4-BE49-F238E27FC236}">
              <a16:creationId xmlns:a16="http://schemas.microsoft.com/office/drawing/2014/main" id="{F19F90EA-48CB-438D-B53D-C2A59803142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0" name="Shape 30">
          <a:extLst>
            <a:ext uri="{FF2B5EF4-FFF2-40B4-BE49-F238E27FC236}">
              <a16:creationId xmlns:a16="http://schemas.microsoft.com/office/drawing/2014/main" id="{279CE9E0-443B-4C53-BD37-EE330E3A465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1" name="Shape 30">
          <a:extLst>
            <a:ext uri="{FF2B5EF4-FFF2-40B4-BE49-F238E27FC236}">
              <a16:creationId xmlns:a16="http://schemas.microsoft.com/office/drawing/2014/main" id="{993D620D-C09E-480F-A50F-02BB8A5768A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twoCellAnchor editAs="oneCell">
    <xdr:from>
      <xdr:col>2</xdr:col>
      <xdr:colOff>381000</xdr:colOff>
      <xdr:row>14</xdr:row>
      <xdr:rowOff>25400</xdr:rowOff>
    </xdr:from>
    <xdr:to>
      <xdr:col>3</xdr:col>
      <xdr:colOff>647700</xdr:colOff>
      <xdr:row>40</xdr:row>
      <xdr:rowOff>118035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95CF1E23-4AC7-29B5-60AB-AE222E2BA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3352800"/>
          <a:ext cx="3898900" cy="504563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23951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337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1317171</xdr:colOff>
      <xdr:row>5</xdr:row>
      <xdr:rowOff>76198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055915" cy="74022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12</xdr:row>
      <xdr:rowOff>369572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359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4120182-EC58-418F-8BAE-1366BDF2E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12</xdr:row>
      <xdr:rowOff>369572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359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E6EACC-F499-4EEE-B593-E13E63FCA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12</xdr:row>
      <xdr:rowOff>369572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359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B522B9A-BF3B-40E8-BAA9-9AA189B24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12</xdr:row>
      <xdr:rowOff>391343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381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F83C505-F48D-4934-B6F7-417252D3E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" name="Shape 30">
          <a:extLst>
            <a:ext uri="{FF2B5EF4-FFF2-40B4-BE49-F238E27FC236}">
              <a16:creationId xmlns:a16="http://schemas.microsoft.com/office/drawing/2014/main" id="{B082ABC4-20D9-43EA-AB9B-BCD6B15F257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" name="Shape 30">
          <a:extLst>
            <a:ext uri="{FF2B5EF4-FFF2-40B4-BE49-F238E27FC236}">
              <a16:creationId xmlns:a16="http://schemas.microsoft.com/office/drawing/2014/main" id="{B64750B7-9EA3-48E5-90B3-EEA7E4FA105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4" name="Shape 30">
          <a:extLst>
            <a:ext uri="{FF2B5EF4-FFF2-40B4-BE49-F238E27FC236}">
              <a16:creationId xmlns:a16="http://schemas.microsoft.com/office/drawing/2014/main" id="{9283CD80-664E-4074-8E31-8CD0C758AFB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5" name="Shape 30">
          <a:extLst>
            <a:ext uri="{FF2B5EF4-FFF2-40B4-BE49-F238E27FC236}">
              <a16:creationId xmlns:a16="http://schemas.microsoft.com/office/drawing/2014/main" id="{99D2C66C-7B8A-4DDF-A3CD-6D76BBC493B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6" name="Shape 30">
          <a:extLst>
            <a:ext uri="{FF2B5EF4-FFF2-40B4-BE49-F238E27FC236}">
              <a16:creationId xmlns:a16="http://schemas.microsoft.com/office/drawing/2014/main" id="{1A6B2697-7067-4634-8E0C-3DDEE22E3E9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7" name="Shape 30">
          <a:extLst>
            <a:ext uri="{FF2B5EF4-FFF2-40B4-BE49-F238E27FC236}">
              <a16:creationId xmlns:a16="http://schemas.microsoft.com/office/drawing/2014/main" id="{A2DCB779-AFEB-410A-A21B-6107AC73069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8" name="Shape 30">
          <a:extLst>
            <a:ext uri="{FF2B5EF4-FFF2-40B4-BE49-F238E27FC236}">
              <a16:creationId xmlns:a16="http://schemas.microsoft.com/office/drawing/2014/main" id="{42C753E1-7674-4DF2-B5DC-EE5F2E7AEC8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282388</xdr:colOff>
      <xdr:row>0</xdr:row>
      <xdr:rowOff>50987</xdr:rowOff>
    </xdr:from>
    <xdr:to>
      <xdr:col>2</xdr:col>
      <xdr:colOff>2078411</xdr:colOff>
      <xdr:row>3</xdr:row>
      <xdr:rowOff>190500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37BAAEED-F0F5-4076-87E7-2036570B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988" y="50987"/>
          <a:ext cx="1796023" cy="768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0" name="Shape 30">
          <a:extLst>
            <a:ext uri="{FF2B5EF4-FFF2-40B4-BE49-F238E27FC236}">
              <a16:creationId xmlns:a16="http://schemas.microsoft.com/office/drawing/2014/main" id="{E90335E5-AD8A-4809-B5DE-3A52520290C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1" name="Shape 30">
          <a:extLst>
            <a:ext uri="{FF2B5EF4-FFF2-40B4-BE49-F238E27FC236}">
              <a16:creationId xmlns:a16="http://schemas.microsoft.com/office/drawing/2014/main" id="{C6CA3DF7-2BFC-48FB-A06D-10A303A06A2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2" name="Shape 30">
          <a:extLst>
            <a:ext uri="{FF2B5EF4-FFF2-40B4-BE49-F238E27FC236}">
              <a16:creationId xmlns:a16="http://schemas.microsoft.com/office/drawing/2014/main" id="{88589B7C-31CB-43A7-B6F0-903FEE1EF0B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3" name="Shape 30">
          <a:extLst>
            <a:ext uri="{FF2B5EF4-FFF2-40B4-BE49-F238E27FC236}">
              <a16:creationId xmlns:a16="http://schemas.microsoft.com/office/drawing/2014/main" id="{2DF6E4B7-B075-4625-A7D9-307DD222E96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4" name="Shape 30">
          <a:extLst>
            <a:ext uri="{FF2B5EF4-FFF2-40B4-BE49-F238E27FC236}">
              <a16:creationId xmlns:a16="http://schemas.microsoft.com/office/drawing/2014/main" id="{1213F6A5-1547-475F-86DE-E4D5BE2B117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5" name="Shape 30">
          <a:extLst>
            <a:ext uri="{FF2B5EF4-FFF2-40B4-BE49-F238E27FC236}">
              <a16:creationId xmlns:a16="http://schemas.microsoft.com/office/drawing/2014/main" id="{62B04774-7D6B-4B90-A8E0-43CB005328E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6" name="Shape 30">
          <a:extLst>
            <a:ext uri="{FF2B5EF4-FFF2-40B4-BE49-F238E27FC236}">
              <a16:creationId xmlns:a16="http://schemas.microsoft.com/office/drawing/2014/main" id="{33E7D813-2527-4B89-9159-1201BAC4DC1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7" name="Shape 30">
          <a:extLst>
            <a:ext uri="{FF2B5EF4-FFF2-40B4-BE49-F238E27FC236}">
              <a16:creationId xmlns:a16="http://schemas.microsoft.com/office/drawing/2014/main" id="{EC2DC553-F221-4FB2-9CDE-EA5DD6A2B53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8" name="Shape 30">
          <a:extLst>
            <a:ext uri="{FF2B5EF4-FFF2-40B4-BE49-F238E27FC236}">
              <a16:creationId xmlns:a16="http://schemas.microsoft.com/office/drawing/2014/main" id="{AEB85920-4EEE-45A2-8B24-66E2B1CBC7E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9" name="Shape 30">
          <a:extLst>
            <a:ext uri="{FF2B5EF4-FFF2-40B4-BE49-F238E27FC236}">
              <a16:creationId xmlns:a16="http://schemas.microsoft.com/office/drawing/2014/main" id="{0DC0FF6E-F47B-4A23-85E2-477E08C4D0F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0" name="Shape 30">
          <a:extLst>
            <a:ext uri="{FF2B5EF4-FFF2-40B4-BE49-F238E27FC236}">
              <a16:creationId xmlns:a16="http://schemas.microsoft.com/office/drawing/2014/main" id="{2A0ADBE0-E918-44EE-B5F5-B5A02CA0158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1" name="Shape 30">
          <a:extLst>
            <a:ext uri="{FF2B5EF4-FFF2-40B4-BE49-F238E27FC236}">
              <a16:creationId xmlns:a16="http://schemas.microsoft.com/office/drawing/2014/main" id="{92C06C64-1284-409B-8BF5-AAF3C7D5D70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2" name="Shape 30">
          <a:extLst>
            <a:ext uri="{FF2B5EF4-FFF2-40B4-BE49-F238E27FC236}">
              <a16:creationId xmlns:a16="http://schemas.microsoft.com/office/drawing/2014/main" id="{E68F9080-B4A0-4A1D-889E-AF1D0ED0816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3" name="Shape 30">
          <a:extLst>
            <a:ext uri="{FF2B5EF4-FFF2-40B4-BE49-F238E27FC236}">
              <a16:creationId xmlns:a16="http://schemas.microsoft.com/office/drawing/2014/main" id="{BE1F0A88-D3E6-4C52-B40A-903462DA4BC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4" name="Shape 30">
          <a:extLst>
            <a:ext uri="{FF2B5EF4-FFF2-40B4-BE49-F238E27FC236}">
              <a16:creationId xmlns:a16="http://schemas.microsoft.com/office/drawing/2014/main" id="{903CD0B9-DA3D-4FFE-9581-DB390942B1B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5" name="Shape 30">
          <a:extLst>
            <a:ext uri="{FF2B5EF4-FFF2-40B4-BE49-F238E27FC236}">
              <a16:creationId xmlns:a16="http://schemas.microsoft.com/office/drawing/2014/main" id="{0E54ECA1-36BC-4D62-A3F1-5035417BA7C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6" name="Shape 30">
          <a:extLst>
            <a:ext uri="{FF2B5EF4-FFF2-40B4-BE49-F238E27FC236}">
              <a16:creationId xmlns:a16="http://schemas.microsoft.com/office/drawing/2014/main" id="{AD800415-80A7-4888-8AD0-B966D058979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7" name="Shape 30">
          <a:extLst>
            <a:ext uri="{FF2B5EF4-FFF2-40B4-BE49-F238E27FC236}">
              <a16:creationId xmlns:a16="http://schemas.microsoft.com/office/drawing/2014/main" id="{4F19EC13-54B7-432D-9579-04849831A95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8" name="Shape 30">
          <a:extLst>
            <a:ext uri="{FF2B5EF4-FFF2-40B4-BE49-F238E27FC236}">
              <a16:creationId xmlns:a16="http://schemas.microsoft.com/office/drawing/2014/main" id="{A7BA0551-89E9-484D-A2D0-0FA64C0DD50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9" name="Shape 30">
          <a:extLst>
            <a:ext uri="{FF2B5EF4-FFF2-40B4-BE49-F238E27FC236}">
              <a16:creationId xmlns:a16="http://schemas.microsoft.com/office/drawing/2014/main" id="{D24B1D92-A5BA-46C6-8C55-279C4DEFAAE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27711FCD-3F01-449E-9BEF-E2B89B864ED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1" name="Shape 30">
          <a:extLst>
            <a:ext uri="{FF2B5EF4-FFF2-40B4-BE49-F238E27FC236}">
              <a16:creationId xmlns:a16="http://schemas.microsoft.com/office/drawing/2014/main" id="{36C67B34-7ED8-4C7F-B4EE-BF2DD023049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2" name="Shape 30">
          <a:extLst>
            <a:ext uri="{FF2B5EF4-FFF2-40B4-BE49-F238E27FC236}">
              <a16:creationId xmlns:a16="http://schemas.microsoft.com/office/drawing/2014/main" id="{B525B4DB-EA6F-4835-8E63-DE69D87BC96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3" name="Shape 30">
          <a:extLst>
            <a:ext uri="{FF2B5EF4-FFF2-40B4-BE49-F238E27FC236}">
              <a16:creationId xmlns:a16="http://schemas.microsoft.com/office/drawing/2014/main" id="{C6BEFFA8-5421-4769-BF81-D202652DB76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4" name="Shape 30">
          <a:extLst>
            <a:ext uri="{FF2B5EF4-FFF2-40B4-BE49-F238E27FC236}">
              <a16:creationId xmlns:a16="http://schemas.microsoft.com/office/drawing/2014/main" id="{08006650-4584-46B5-83F8-41365979FD5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5" name="Shape 30">
          <a:extLst>
            <a:ext uri="{FF2B5EF4-FFF2-40B4-BE49-F238E27FC236}">
              <a16:creationId xmlns:a16="http://schemas.microsoft.com/office/drawing/2014/main" id="{5860B7FF-F728-41DA-85E9-E256118128C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6" name="Shape 30">
          <a:extLst>
            <a:ext uri="{FF2B5EF4-FFF2-40B4-BE49-F238E27FC236}">
              <a16:creationId xmlns:a16="http://schemas.microsoft.com/office/drawing/2014/main" id="{77E9E12D-D5AA-4445-91D3-3430565787F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7" name="Shape 30">
          <a:extLst>
            <a:ext uri="{FF2B5EF4-FFF2-40B4-BE49-F238E27FC236}">
              <a16:creationId xmlns:a16="http://schemas.microsoft.com/office/drawing/2014/main" id="{18476767-1CE1-44D8-89C5-B0346089869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8" name="Shape 30">
          <a:extLst>
            <a:ext uri="{FF2B5EF4-FFF2-40B4-BE49-F238E27FC236}">
              <a16:creationId xmlns:a16="http://schemas.microsoft.com/office/drawing/2014/main" id="{29966C85-C51C-42DF-BD4E-A38C08EAB26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9" name="Shape 30">
          <a:extLst>
            <a:ext uri="{FF2B5EF4-FFF2-40B4-BE49-F238E27FC236}">
              <a16:creationId xmlns:a16="http://schemas.microsoft.com/office/drawing/2014/main" id="{D0BE4072-80B3-44C2-8653-FF6C1C28878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0" name="Shape 30">
          <a:extLst>
            <a:ext uri="{FF2B5EF4-FFF2-40B4-BE49-F238E27FC236}">
              <a16:creationId xmlns:a16="http://schemas.microsoft.com/office/drawing/2014/main" id="{5E949566-71FF-46F9-A940-C91A7319A53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1" name="Shape 30">
          <a:extLst>
            <a:ext uri="{FF2B5EF4-FFF2-40B4-BE49-F238E27FC236}">
              <a16:creationId xmlns:a16="http://schemas.microsoft.com/office/drawing/2014/main" id="{658428D9-7553-45E5-BD81-A2ECE266E33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2" name="Shape 30">
          <a:extLst>
            <a:ext uri="{FF2B5EF4-FFF2-40B4-BE49-F238E27FC236}">
              <a16:creationId xmlns:a16="http://schemas.microsoft.com/office/drawing/2014/main" id="{CC997FE5-7A34-4536-AB0E-D6D05FA1CBE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3" name="Shape 30">
          <a:extLst>
            <a:ext uri="{FF2B5EF4-FFF2-40B4-BE49-F238E27FC236}">
              <a16:creationId xmlns:a16="http://schemas.microsoft.com/office/drawing/2014/main" id="{AF9F64D8-C5DB-4292-A8BC-56AE5ED4DEF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4" name="Shape 30">
          <a:extLst>
            <a:ext uri="{FF2B5EF4-FFF2-40B4-BE49-F238E27FC236}">
              <a16:creationId xmlns:a16="http://schemas.microsoft.com/office/drawing/2014/main" id="{3A35674F-EAFD-426B-8D87-98DED66F961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5" name="Shape 30">
          <a:extLst>
            <a:ext uri="{FF2B5EF4-FFF2-40B4-BE49-F238E27FC236}">
              <a16:creationId xmlns:a16="http://schemas.microsoft.com/office/drawing/2014/main" id="{3AEB47F1-858B-4B5F-928E-726F104BD52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6" name="Shape 30">
          <a:extLst>
            <a:ext uri="{FF2B5EF4-FFF2-40B4-BE49-F238E27FC236}">
              <a16:creationId xmlns:a16="http://schemas.microsoft.com/office/drawing/2014/main" id="{DF267343-3784-4EC1-BAF3-BB37ACC7E66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7" name="Shape 30">
          <a:extLst>
            <a:ext uri="{FF2B5EF4-FFF2-40B4-BE49-F238E27FC236}">
              <a16:creationId xmlns:a16="http://schemas.microsoft.com/office/drawing/2014/main" id="{78B3E76F-1B10-4AC3-8351-73A84957834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8" name="Shape 30">
          <a:extLst>
            <a:ext uri="{FF2B5EF4-FFF2-40B4-BE49-F238E27FC236}">
              <a16:creationId xmlns:a16="http://schemas.microsoft.com/office/drawing/2014/main" id="{E4C74EE7-9434-458C-A484-F1CFC53DDDC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9" name="Shape 30">
          <a:extLst>
            <a:ext uri="{FF2B5EF4-FFF2-40B4-BE49-F238E27FC236}">
              <a16:creationId xmlns:a16="http://schemas.microsoft.com/office/drawing/2014/main" id="{909A2C43-ED22-4BAF-BF1C-6A1A643A19F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0" name="Shape 30">
          <a:extLst>
            <a:ext uri="{FF2B5EF4-FFF2-40B4-BE49-F238E27FC236}">
              <a16:creationId xmlns:a16="http://schemas.microsoft.com/office/drawing/2014/main" id="{4B4B5118-37A1-48D6-B564-60FED93C0E7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1" name="Shape 30">
          <a:extLst>
            <a:ext uri="{FF2B5EF4-FFF2-40B4-BE49-F238E27FC236}">
              <a16:creationId xmlns:a16="http://schemas.microsoft.com/office/drawing/2014/main" id="{57BFC2D8-30CC-447A-85C0-E6DCB66831E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twoCellAnchor editAs="oneCell">
    <xdr:from>
      <xdr:col>0</xdr:col>
      <xdr:colOff>0</xdr:colOff>
      <xdr:row>12</xdr:row>
      <xdr:rowOff>25400</xdr:rowOff>
    </xdr:from>
    <xdr:to>
      <xdr:col>3</xdr:col>
      <xdr:colOff>1765300</xdr:colOff>
      <xdr:row>41</xdr:row>
      <xdr:rowOff>63500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F6951B05-A17D-1544-576D-AF4145785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71800"/>
          <a:ext cx="6769100" cy="55626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12</xdr:row>
      <xdr:rowOff>413114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D6ADB0D-10E4-4D45-B82B-A00DD4896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" name="Shape 30">
          <a:extLst>
            <a:ext uri="{FF2B5EF4-FFF2-40B4-BE49-F238E27FC236}">
              <a16:creationId xmlns:a16="http://schemas.microsoft.com/office/drawing/2014/main" id="{5E98EC05-D3DB-4066-AF37-C5B03D5420F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" name="Shape 30">
          <a:extLst>
            <a:ext uri="{FF2B5EF4-FFF2-40B4-BE49-F238E27FC236}">
              <a16:creationId xmlns:a16="http://schemas.microsoft.com/office/drawing/2014/main" id="{91E8C01B-4E6A-4040-BEEC-F3DEEB09F9E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4" name="Shape 30">
          <a:extLst>
            <a:ext uri="{FF2B5EF4-FFF2-40B4-BE49-F238E27FC236}">
              <a16:creationId xmlns:a16="http://schemas.microsoft.com/office/drawing/2014/main" id="{64DF790A-78BE-41A3-B37E-89220B35457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5" name="Shape 30">
          <a:extLst>
            <a:ext uri="{FF2B5EF4-FFF2-40B4-BE49-F238E27FC236}">
              <a16:creationId xmlns:a16="http://schemas.microsoft.com/office/drawing/2014/main" id="{1935D5CB-728C-4CDE-A057-DBB7ED5C902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6" name="Shape 30">
          <a:extLst>
            <a:ext uri="{FF2B5EF4-FFF2-40B4-BE49-F238E27FC236}">
              <a16:creationId xmlns:a16="http://schemas.microsoft.com/office/drawing/2014/main" id="{909E1CF9-24C7-484B-A1AB-1EC7B86E1A8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7" name="Shape 30">
          <a:extLst>
            <a:ext uri="{FF2B5EF4-FFF2-40B4-BE49-F238E27FC236}">
              <a16:creationId xmlns:a16="http://schemas.microsoft.com/office/drawing/2014/main" id="{D0474D28-5B23-4B32-A607-A651016F44F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8" name="Shape 30">
          <a:extLst>
            <a:ext uri="{FF2B5EF4-FFF2-40B4-BE49-F238E27FC236}">
              <a16:creationId xmlns:a16="http://schemas.microsoft.com/office/drawing/2014/main" id="{7146DCF1-E890-4A09-97E6-52D4538D2D6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282388</xdr:colOff>
      <xdr:row>0</xdr:row>
      <xdr:rowOff>50987</xdr:rowOff>
    </xdr:from>
    <xdr:to>
      <xdr:col>2</xdr:col>
      <xdr:colOff>2078411</xdr:colOff>
      <xdr:row>3</xdr:row>
      <xdr:rowOff>190500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0ADC71D4-5D90-4836-AA85-2C5F4992D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988" y="50987"/>
          <a:ext cx="1796023" cy="768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0" name="Shape 30">
          <a:extLst>
            <a:ext uri="{FF2B5EF4-FFF2-40B4-BE49-F238E27FC236}">
              <a16:creationId xmlns:a16="http://schemas.microsoft.com/office/drawing/2014/main" id="{504005DF-B1FA-41FD-9C0B-4B1856C7CA1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1" name="Shape 30">
          <a:extLst>
            <a:ext uri="{FF2B5EF4-FFF2-40B4-BE49-F238E27FC236}">
              <a16:creationId xmlns:a16="http://schemas.microsoft.com/office/drawing/2014/main" id="{97FFC8B4-49DD-41CE-B224-ED65FA822F0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2" name="Shape 30">
          <a:extLst>
            <a:ext uri="{FF2B5EF4-FFF2-40B4-BE49-F238E27FC236}">
              <a16:creationId xmlns:a16="http://schemas.microsoft.com/office/drawing/2014/main" id="{12DE8B21-8B7B-42B1-B7DF-5966DB227BB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3" name="Shape 30">
          <a:extLst>
            <a:ext uri="{FF2B5EF4-FFF2-40B4-BE49-F238E27FC236}">
              <a16:creationId xmlns:a16="http://schemas.microsoft.com/office/drawing/2014/main" id="{12740F08-CEE5-497A-95DD-47EFB4291E4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4" name="Shape 30">
          <a:extLst>
            <a:ext uri="{FF2B5EF4-FFF2-40B4-BE49-F238E27FC236}">
              <a16:creationId xmlns:a16="http://schemas.microsoft.com/office/drawing/2014/main" id="{43DB9CB0-5955-46ED-802A-16C8F6791AF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5" name="Shape 30">
          <a:extLst>
            <a:ext uri="{FF2B5EF4-FFF2-40B4-BE49-F238E27FC236}">
              <a16:creationId xmlns:a16="http://schemas.microsoft.com/office/drawing/2014/main" id="{5F868CFB-2A70-4DC8-A105-EDCF0C6B299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6" name="Shape 30">
          <a:extLst>
            <a:ext uri="{FF2B5EF4-FFF2-40B4-BE49-F238E27FC236}">
              <a16:creationId xmlns:a16="http://schemas.microsoft.com/office/drawing/2014/main" id="{F8B4A305-471F-480C-93B6-3CF3F6CE14A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7" name="Shape 30">
          <a:extLst>
            <a:ext uri="{FF2B5EF4-FFF2-40B4-BE49-F238E27FC236}">
              <a16:creationId xmlns:a16="http://schemas.microsoft.com/office/drawing/2014/main" id="{1B471AA6-1B31-4965-896C-4BCFFF1E828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8" name="Shape 30">
          <a:extLst>
            <a:ext uri="{FF2B5EF4-FFF2-40B4-BE49-F238E27FC236}">
              <a16:creationId xmlns:a16="http://schemas.microsoft.com/office/drawing/2014/main" id="{7620C2A5-57C5-45F5-972E-C41A9F3BCA2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9" name="Shape 30">
          <a:extLst>
            <a:ext uri="{FF2B5EF4-FFF2-40B4-BE49-F238E27FC236}">
              <a16:creationId xmlns:a16="http://schemas.microsoft.com/office/drawing/2014/main" id="{71358694-C94A-4997-B8F5-2BF53BDAE44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0" name="Shape 30">
          <a:extLst>
            <a:ext uri="{FF2B5EF4-FFF2-40B4-BE49-F238E27FC236}">
              <a16:creationId xmlns:a16="http://schemas.microsoft.com/office/drawing/2014/main" id="{87A29BB7-90AA-4817-8065-DE391827DB4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1" name="Shape 30">
          <a:extLst>
            <a:ext uri="{FF2B5EF4-FFF2-40B4-BE49-F238E27FC236}">
              <a16:creationId xmlns:a16="http://schemas.microsoft.com/office/drawing/2014/main" id="{54873A34-137F-48AF-9EFB-21C510403F4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2" name="Shape 30">
          <a:extLst>
            <a:ext uri="{FF2B5EF4-FFF2-40B4-BE49-F238E27FC236}">
              <a16:creationId xmlns:a16="http://schemas.microsoft.com/office/drawing/2014/main" id="{B8CBC3C5-267F-49EF-BD8D-5E13AEE3B5F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3" name="Shape 30">
          <a:extLst>
            <a:ext uri="{FF2B5EF4-FFF2-40B4-BE49-F238E27FC236}">
              <a16:creationId xmlns:a16="http://schemas.microsoft.com/office/drawing/2014/main" id="{322366FC-8554-4575-BEA3-9C1E4B01C1D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4" name="Shape 30">
          <a:extLst>
            <a:ext uri="{FF2B5EF4-FFF2-40B4-BE49-F238E27FC236}">
              <a16:creationId xmlns:a16="http://schemas.microsoft.com/office/drawing/2014/main" id="{F1345F77-924B-4284-8E26-1AE7BAECAAF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5" name="Shape 30">
          <a:extLst>
            <a:ext uri="{FF2B5EF4-FFF2-40B4-BE49-F238E27FC236}">
              <a16:creationId xmlns:a16="http://schemas.microsoft.com/office/drawing/2014/main" id="{326D50AE-81A4-4529-82A1-9130A1D2DF0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6" name="Shape 30">
          <a:extLst>
            <a:ext uri="{FF2B5EF4-FFF2-40B4-BE49-F238E27FC236}">
              <a16:creationId xmlns:a16="http://schemas.microsoft.com/office/drawing/2014/main" id="{886337EC-490C-4C38-8953-19A2A81DC1B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7" name="Shape 30">
          <a:extLst>
            <a:ext uri="{FF2B5EF4-FFF2-40B4-BE49-F238E27FC236}">
              <a16:creationId xmlns:a16="http://schemas.microsoft.com/office/drawing/2014/main" id="{DE55BC33-F781-4315-831C-F8D2B1C5BDA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8" name="Shape 30">
          <a:extLst>
            <a:ext uri="{FF2B5EF4-FFF2-40B4-BE49-F238E27FC236}">
              <a16:creationId xmlns:a16="http://schemas.microsoft.com/office/drawing/2014/main" id="{5D896283-9E58-4CEB-81C4-8B07F7D9BB0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9" name="Shape 30">
          <a:extLst>
            <a:ext uri="{FF2B5EF4-FFF2-40B4-BE49-F238E27FC236}">
              <a16:creationId xmlns:a16="http://schemas.microsoft.com/office/drawing/2014/main" id="{072C60B8-0FBB-46DF-82CB-4EDFFD41399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440C74C0-32D7-44FC-9AD5-248FB0C5666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1" name="Shape 30">
          <a:extLst>
            <a:ext uri="{FF2B5EF4-FFF2-40B4-BE49-F238E27FC236}">
              <a16:creationId xmlns:a16="http://schemas.microsoft.com/office/drawing/2014/main" id="{2EC20D42-1A6E-41EA-BF11-0E83B4FE3B6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2" name="Shape 30">
          <a:extLst>
            <a:ext uri="{FF2B5EF4-FFF2-40B4-BE49-F238E27FC236}">
              <a16:creationId xmlns:a16="http://schemas.microsoft.com/office/drawing/2014/main" id="{55AB01D9-EB6E-4187-94F5-FDE9EE8551C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3" name="Shape 30">
          <a:extLst>
            <a:ext uri="{FF2B5EF4-FFF2-40B4-BE49-F238E27FC236}">
              <a16:creationId xmlns:a16="http://schemas.microsoft.com/office/drawing/2014/main" id="{69DDDB93-8264-4F50-9B5F-ACCCACDDAD7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4" name="Shape 30">
          <a:extLst>
            <a:ext uri="{FF2B5EF4-FFF2-40B4-BE49-F238E27FC236}">
              <a16:creationId xmlns:a16="http://schemas.microsoft.com/office/drawing/2014/main" id="{41032D45-24A9-4F1E-9616-4E3C747454B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5" name="Shape 30">
          <a:extLst>
            <a:ext uri="{FF2B5EF4-FFF2-40B4-BE49-F238E27FC236}">
              <a16:creationId xmlns:a16="http://schemas.microsoft.com/office/drawing/2014/main" id="{43121B9C-E9FD-44D1-BED6-50C72B46458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6" name="Shape 30">
          <a:extLst>
            <a:ext uri="{FF2B5EF4-FFF2-40B4-BE49-F238E27FC236}">
              <a16:creationId xmlns:a16="http://schemas.microsoft.com/office/drawing/2014/main" id="{140976D0-195B-4C26-8348-39919D41BBC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7" name="Shape 30">
          <a:extLst>
            <a:ext uri="{FF2B5EF4-FFF2-40B4-BE49-F238E27FC236}">
              <a16:creationId xmlns:a16="http://schemas.microsoft.com/office/drawing/2014/main" id="{A276D28F-FDEA-4057-8B67-A49C2D26D3F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8" name="Shape 30">
          <a:extLst>
            <a:ext uri="{FF2B5EF4-FFF2-40B4-BE49-F238E27FC236}">
              <a16:creationId xmlns:a16="http://schemas.microsoft.com/office/drawing/2014/main" id="{BCD81328-88FE-46B0-A3E4-8ACB7B44980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9" name="Shape 30">
          <a:extLst>
            <a:ext uri="{FF2B5EF4-FFF2-40B4-BE49-F238E27FC236}">
              <a16:creationId xmlns:a16="http://schemas.microsoft.com/office/drawing/2014/main" id="{767DAD17-B2F3-4472-B75D-13D5AFF64B2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0" name="Shape 30">
          <a:extLst>
            <a:ext uri="{FF2B5EF4-FFF2-40B4-BE49-F238E27FC236}">
              <a16:creationId xmlns:a16="http://schemas.microsoft.com/office/drawing/2014/main" id="{A7F00833-EA47-4D41-BEF2-7EBFAA52B39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1" name="Shape 30">
          <a:extLst>
            <a:ext uri="{FF2B5EF4-FFF2-40B4-BE49-F238E27FC236}">
              <a16:creationId xmlns:a16="http://schemas.microsoft.com/office/drawing/2014/main" id="{7B127319-4E6F-4145-96D5-CC7858471AE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2" name="Shape 30">
          <a:extLst>
            <a:ext uri="{FF2B5EF4-FFF2-40B4-BE49-F238E27FC236}">
              <a16:creationId xmlns:a16="http://schemas.microsoft.com/office/drawing/2014/main" id="{5366D212-BCE2-4B6A-A6DB-77728C519C0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3" name="Shape 30">
          <a:extLst>
            <a:ext uri="{FF2B5EF4-FFF2-40B4-BE49-F238E27FC236}">
              <a16:creationId xmlns:a16="http://schemas.microsoft.com/office/drawing/2014/main" id="{6B0C745E-B5AF-4989-A971-1462B9A05F2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4" name="Shape 30">
          <a:extLst>
            <a:ext uri="{FF2B5EF4-FFF2-40B4-BE49-F238E27FC236}">
              <a16:creationId xmlns:a16="http://schemas.microsoft.com/office/drawing/2014/main" id="{F0275AB7-15CA-4F8A-99BE-BCF7C8BCEBA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5" name="Shape 30">
          <a:extLst>
            <a:ext uri="{FF2B5EF4-FFF2-40B4-BE49-F238E27FC236}">
              <a16:creationId xmlns:a16="http://schemas.microsoft.com/office/drawing/2014/main" id="{D5ECB207-CCFF-4B4B-A360-9B21A5A8880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6" name="Shape 30">
          <a:extLst>
            <a:ext uri="{FF2B5EF4-FFF2-40B4-BE49-F238E27FC236}">
              <a16:creationId xmlns:a16="http://schemas.microsoft.com/office/drawing/2014/main" id="{F8A48324-8537-4156-B487-5C61C404008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7" name="Shape 30">
          <a:extLst>
            <a:ext uri="{FF2B5EF4-FFF2-40B4-BE49-F238E27FC236}">
              <a16:creationId xmlns:a16="http://schemas.microsoft.com/office/drawing/2014/main" id="{4360E723-8E99-4939-8056-BE4B8C18571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8" name="Shape 30">
          <a:extLst>
            <a:ext uri="{FF2B5EF4-FFF2-40B4-BE49-F238E27FC236}">
              <a16:creationId xmlns:a16="http://schemas.microsoft.com/office/drawing/2014/main" id="{3FFD45CE-8FFC-43C5-B701-3AF7D3F9DC5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9" name="Shape 30">
          <a:extLst>
            <a:ext uri="{FF2B5EF4-FFF2-40B4-BE49-F238E27FC236}">
              <a16:creationId xmlns:a16="http://schemas.microsoft.com/office/drawing/2014/main" id="{AE15806F-1E7B-4F47-9995-D02CEED9D98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0" name="Shape 30">
          <a:extLst>
            <a:ext uri="{FF2B5EF4-FFF2-40B4-BE49-F238E27FC236}">
              <a16:creationId xmlns:a16="http://schemas.microsoft.com/office/drawing/2014/main" id="{414D5BDD-23C0-48DA-8A7C-88FC12888CB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1" name="Shape 30">
          <a:extLst>
            <a:ext uri="{FF2B5EF4-FFF2-40B4-BE49-F238E27FC236}">
              <a16:creationId xmlns:a16="http://schemas.microsoft.com/office/drawing/2014/main" id="{80B1E09A-8018-4754-9D51-C69EB89A37D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twoCellAnchor editAs="oneCell">
    <xdr:from>
      <xdr:col>0</xdr:col>
      <xdr:colOff>190500</xdr:colOff>
      <xdr:row>12</xdr:row>
      <xdr:rowOff>101600</xdr:rowOff>
    </xdr:from>
    <xdr:to>
      <xdr:col>3</xdr:col>
      <xdr:colOff>1739900</xdr:colOff>
      <xdr:row>41</xdr:row>
      <xdr:rowOff>12700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FB123725-71C7-3D52-6370-CD72D9951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048000"/>
          <a:ext cx="6553200" cy="54356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6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6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" name="Shape 30">
          <a:extLst>
            <a:ext uri="{FF2B5EF4-FFF2-40B4-BE49-F238E27FC236}">
              <a16:creationId xmlns:a16="http://schemas.microsoft.com/office/drawing/2014/main" id="{11B44E39-57F4-4C72-88DE-01FC385FEBB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" name="Shape 30">
          <a:extLst>
            <a:ext uri="{FF2B5EF4-FFF2-40B4-BE49-F238E27FC236}">
              <a16:creationId xmlns:a16="http://schemas.microsoft.com/office/drawing/2014/main" id="{44B7F1CF-DA66-4551-907C-73A93F1DB28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4" name="Shape 30">
          <a:extLst>
            <a:ext uri="{FF2B5EF4-FFF2-40B4-BE49-F238E27FC236}">
              <a16:creationId xmlns:a16="http://schemas.microsoft.com/office/drawing/2014/main" id="{8D09F592-057F-40F5-9FC7-6128ACFA6A3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5" name="Shape 30">
          <a:extLst>
            <a:ext uri="{FF2B5EF4-FFF2-40B4-BE49-F238E27FC236}">
              <a16:creationId xmlns:a16="http://schemas.microsoft.com/office/drawing/2014/main" id="{6A7BAB1F-6179-4D8B-A01D-1167D2C46C2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6" name="Shape 30">
          <a:extLst>
            <a:ext uri="{FF2B5EF4-FFF2-40B4-BE49-F238E27FC236}">
              <a16:creationId xmlns:a16="http://schemas.microsoft.com/office/drawing/2014/main" id="{32E20AE1-C3CB-4761-BF18-CE04843AE58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7" name="Shape 30">
          <a:extLst>
            <a:ext uri="{FF2B5EF4-FFF2-40B4-BE49-F238E27FC236}">
              <a16:creationId xmlns:a16="http://schemas.microsoft.com/office/drawing/2014/main" id="{D76E8440-F1A4-4768-89B6-90054C787C3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8" name="Shape 30">
          <a:extLst>
            <a:ext uri="{FF2B5EF4-FFF2-40B4-BE49-F238E27FC236}">
              <a16:creationId xmlns:a16="http://schemas.microsoft.com/office/drawing/2014/main" id="{F92BF5DD-253D-4868-8ED2-068F4B4FF1A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282388</xdr:colOff>
      <xdr:row>0</xdr:row>
      <xdr:rowOff>50987</xdr:rowOff>
    </xdr:from>
    <xdr:to>
      <xdr:col>2</xdr:col>
      <xdr:colOff>2078411</xdr:colOff>
      <xdr:row>3</xdr:row>
      <xdr:rowOff>190500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007F82BC-63AA-4B83-9D45-01E08F99A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988" y="50987"/>
          <a:ext cx="1796023" cy="768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0" name="Shape 30">
          <a:extLst>
            <a:ext uri="{FF2B5EF4-FFF2-40B4-BE49-F238E27FC236}">
              <a16:creationId xmlns:a16="http://schemas.microsoft.com/office/drawing/2014/main" id="{F1B0FD4E-863D-492A-9FFA-60A799257D1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1" name="Shape 30">
          <a:extLst>
            <a:ext uri="{FF2B5EF4-FFF2-40B4-BE49-F238E27FC236}">
              <a16:creationId xmlns:a16="http://schemas.microsoft.com/office/drawing/2014/main" id="{93761A0E-69BE-4B29-A5E5-E4D987FFFF1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2" name="Shape 30">
          <a:extLst>
            <a:ext uri="{FF2B5EF4-FFF2-40B4-BE49-F238E27FC236}">
              <a16:creationId xmlns:a16="http://schemas.microsoft.com/office/drawing/2014/main" id="{64D0456D-06A4-4B1F-9B1A-25855E08BC9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3" name="Shape 30">
          <a:extLst>
            <a:ext uri="{FF2B5EF4-FFF2-40B4-BE49-F238E27FC236}">
              <a16:creationId xmlns:a16="http://schemas.microsoft.com/office/drawing/2014/main" id="{F355BF85-0C78-4796-9408-5D3D47C92B9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4" name="Shape 30">
          <a:extLst>
            <a:ext uri="{FF2B5EF4-FFF2-40B4-BE49-F238E27FC236}">
              <a16:creationId xmlns:a16="http://schemas.microsoft.com/office/drawing/2014/main" id="{387478CD-8970-4E29-9660-F5ACA2C0CFB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5" name="Shape 30">
          <a:extLst>
            <a:ext uri="{FF2B5EF4-FFF2-40B4-BE49-F238E27FC236}">
              <a16:creationId xmlns:a16="http://schemas.microsoft.com/office/drawing/2014/main" id="{9122509F-0369-4070-ACBB-55A423653DA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6" name="Shape 30">
          <a:extLst>
            <a:ext uri="{FF2B5EF4-FFF2-40B4-BE49-F238E27FC236}">
              <a16:creationId xmlns:a16="http://schemas.microsoft.com/office/drawing/2014/main" id="{D4011510-79B7-4D0A-8614-9203DF70975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7" name="Shape 30">
          <a:extLst>
            <a:ext uri="{FF2B5EF4-FFF2-40B4-BE49-F238E27FC236}">
              <a16:creationId xmlns:a16="http://schemas.microsoft.com/office/drawing/2014/main" id="{FB44C07B-A8EA-46DD-A0C2-A6CF8125760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8" name="Shape 30">
          <a:extLst>
            <a:ext uri="{FF2B5EF4-FFF2-40B4-BE49-F238E27FC236}">
              <a16:creationId xmlns:a16="http://schemas.microsoft.com/office/drawing/2014/main" id="{96B7B925-F49B-49BB-9A75-432B0BD8FB4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9" name="Shape 30">
          <a:extLst>
            <a:ext uri="{FF2B5EF4-FFF2-40B4-BE49-F238E27FC236}">
              <a16:creationId xmlns:a16="http://schemas.microsoft.com/office/drawing/2014/main" id="{783F57BB-D800-4C64-A655-52AD08ED524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0" name="Shape 30">
          <a:extLst>
            <a:ext uri="{FF2B5EF4-FFF2-40B4-BE49-F238E27FC236}">
              <a16:creationId xmlns:a16="http://schemas.microsoft.com/office/drawing/2014/main" id="{29AF2759-0AB1-4160-B667-5F9E0D3E8F4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1" name="Shape 30">
          <a:extLst>
            <a:ext uri="{FF2B5EF4-FFF2-40B4-BE49-F238E27FC236}">
              <a16:creationId xmlns:a16="http://schemas.microsoft.com/office/drawing/2014/main" id="{9AA0B904-CEA7-4A23-8137-5AF8B7B940A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2" name="Shape 30">
          <a:extLst>
            <a:ext uri="{FF2B5EF4-FFF2-40B4-BE49-F238E27FC236}">
              <a16:creationId xmlns:a16="http://schemas.microsoft.com/office/drawing/2014/main" id="{3043942C-AAC4-4924-8370-B650E00F5E1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3" name="Shape 30">
          <a:extLst>
            <a:ext uri="{FF2B5EF4-FFF2-40B4-BE49-F238E27FC236}">
              <a16:creationId xmlns:a16="http://schemas.microsoft.com/office/drawing/2014/main" id="{B44589E2-21ED-4B83-B07F-203A30A3DB4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4" name="Shape 30">
          <a:extLst>
            <a:ext uri="{FF2B5EF4-FFF2-40B4-BE49-F238E27FC236}">
              <a16:creationId xmlns:a16="http://schemas.microsoft.com/office/drawing/2014/main" id="{2700FAEE-9893-4DA6-90E6-C00A8CE7233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5" name="Shape 30">
          <a:extLst>
            <a:ext uri="{FF2B5EF4-FFF2-40B4-BE49-F238E27FC236}">
              <a16:creationId xmlns:a16="http://schemas.microsoft.com/office/drawing/2014/main" id="{B936A83C-2E72-41E3-827C-454E868F033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6" name="Shape 30">
          <a:extLst>
            <a:ext uri="{FF2B5EF4-FFF2-40B4-BE49-F238E27FC236}">
              <a16:creationId xmlns:a16="http://schemas.microsoft.com/office/drawing/2014/main" id="{6CBEAC0C-ABFE-4BDC-9E1F-727E4A3DBD9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7" name="Shape 30">
          <a:extLst>
            <a:ext uri="{FF2B5EF4-FFF2-40B4-BE49-F238E27FC236}">
              <a16:creationId xmlns:a16="http://schemas.microsoft.com/office/drawing/2014/main" id="{15992E4B-3135-463A-AC3A-46F744BB61B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8" name="Shape 30">
          <a:extLst>
            <a:ext uri="{FF2B5EF4-FFF2-40B4-BE49-F238E27FC236}">
              <a16:creationId xmlns:a16="http://schemas.microsoft.com/office/drawing/2014/main" id="{B2865890-3000-4296-90E9-A6CD0A51F17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9" name="Shape 30">
          <a:extLst>
            <a:ext uri="{FF2B5EF4-FFF2-40B4-BE49-F238E27FC236}">
              <a16:creationId xmlns:a16="http://schemas.microsoft.com/office/drawing/2014/main" id="{27FB0E56-607D-4435-AD8D-69FA4B6EBBB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995729E8-A9E0-4690-8FB8-F6F2E50D14E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1" name="Shape 30">
          <a:extLst>
            <a:ext uri="{FF2B5EF4-FFF2-40B4-BE49-F238E27FC236}">
              <a16:creationId xmlns:a16="http://schemas.microsoft.com/office/drawing/2014/main" id="{102A88DB-0524-4F69-A721-0FECE9D8151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2" name="Shape 30">
          <a:extLst>
            <a:ext uri="{FF2B5EF4-FFF2-40B4-BE49-F238E27FC236}">
              <a16:creationId xmlns:a16="http://schemas.microsoft.com/office/drawing/2014/main" id="{AA210140-7722-4597-A02D-2824617BEF9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3" name="Shape 30">
          <a:extLst>
            <a:ext uri="{FF2B5EF4-FFF2-40B4-BE49-F238E27FC236}">
              <a16:creationId xmlns:a16="http://schemas.microsoft.com/office/drawing/2014/main" id="{30F66C3B-85AE-4BB4-A89D-B5BCF7458DD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4" name="Shape 30">
          <a:extLst>
            <a:ext uri="{FF2B5EF4-FFF2-40B4-BE49-F238E27FC236}">
              <a16:creationId xmlns:a16="http://schemas.microsoft.com/office/drawing/2014/main" id="{7632E6CD-2909-410D-81E3-777E8203654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5" name="Shape 30">
          <a:extLst>
            <a:ext uri="{FF2B5EF4-FFF2-40B4-BE49-F238E27FC236}">
              <a16:creationId xmlns:a16="http://schemas.microsoft.com/office/drawing/2014/main" id="{5E40FB54-628E-4519-B120-FD26B13E219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6" name="Shape 30">
          <a:extLst>
            <a:ext uri="{FF2B5EF4-FFF2-40B4-BE49-F238E27FC236}">
              <a16:creationId xmlns:a16="http://schemas.microsoft.com/office/drawing/2014/main" id="{645D17E5-2ED5-4F3A-A77C-0322AAEAC02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7" name="Shape 30">
          <a:extLst>
            <a:ext uri="{FF2B5EF4-FFF2-40B4-BE49-F238E27FC236}">
              <a16:creationId xmlns:a16="http://schemas.microsoft.com/office/drawing/2014/main" id="{C4F4E1FD-7D30-48F9-880D-7C791F8D33E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8" name="Shape 30">
          <a:extLst>
            <a:ext uri="{FF2B5EF4-FFF2-40B4-BE49-F238E27FC236}">
              <a16:creationId xmlns:a16="http://schemas.microsoft.com/office/drawing/2014/main" id="{F7C70416-52E5-476C-9C79-533D0C60E9C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9" name="Shape 30">
          <a:extLst>
            <a:ext uri="{FF2B5EF4-FFF2-40B4-BE49-F238E27FC236}">
              <a16:creationId xmlns:a16="http://schemas.microsoft.com/office/drawing/2014/main" id="{EABFB599-C60D-48BF-A35C-B8C25FE2713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0" name="Shape 30">
          <a:extLst>
            <a:ext uri="{FF2B5EF4-FFF2-40B4-BE49-F238E27FC236}">
              <a16:creationId xmlns:a16="http://schemas.microsoft.com/office/drawing/2014/main" id="{4814069F-3979-4B29-81CD-D429AEF4C12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1" name="Shape 30">
          <a:extLst>
            <a:ext uri="{FF2B5EF4-FFF2-40B4-BE49-F238E27FC236}">
              <a16:creationId xmlns:a16="http://schemas.microsoft.com/office/drawing/2014/main" id="{13B3AB3C-1316-4FCD-AE2D-4AD86EC5162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2" name="Shape 30">
          <a:extLst>
            <a:ext uri="{FF2B5EF4-FFF2-40B4-BE49-F238E27FC236}">
              <a16:creationId xmlns:a16="http://schemas.microsoft.com/office/drawing/2014/main" id="{6F9B00CD-A72A-4885-822F-75C0069DA01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3" name="Shape 30">
          <a:extLst>
            <a:ext uri="{FF2B5EF4-FFF2-40B4-BE49-F238E27FC236}">
              <a16:creationId xmlns:a16="http://schemas.microsoft.com/office/drawing/2014/main" id="{BF53AF5E-B4D5-4D6B-8E60-B3A705AD47D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4" name="Shape 30">
          <a:extLst>
            <a:ext uri="{FF2B5EF4-FFF2-40B4-BE49-F238E27FC236}">
              <a16:creationId xmlns:a16="http://schemas.microsoft.com/office/drawing/2014/main" id="{B2BA9AED-5EA6-491F-9A50-16E614C592F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5" name="Shape 30">
          <a:extLst>
            <a:ext uri="{FF2B5EF4-FFF2-40B4-BE49-F238E27FC236}">
              <a16:creationId xmlns:a16="http://schemas.microsoft.com/office/drawing/2014/main" id="{FA3FC290-C75B-4048-B38A-9077AA2EC33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6" name="Shape 30">
          <a:extLst>
            <a:ext uri="{FF2B5EF4-FFF2-40B4-BE49-F238E27FC236}">
              <a16:creationId xmlns:a16="http://schemas.microsoft.com/office/drawing/2014/main" id="{F074BA25-E5BC-4965-A31C-B2075E00585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7" name="Shape 30">
          <a:extLst>
            <a:ext uri="{FF2B5EF4-FFF2-40B4-BE49-F238E27FC236}">
              <a16:creationId xmlns:a16="http://schemas.microsoft.com/office/drawing/2014/main" id="{A99E7F55-BB99-4C98-A8B4-880A6FCF8EA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8" name="Shape 30">
          <a:extLst>
            <a:ext uri="{FF2B5EF4-FFF2-40B4-BE49-F238E27FC236}">
              <a16:creationId xmlns:a16="http://schemas.microsoft.com/office/drawing/2014/main" id="{DB3D5C94-5D86-4DA4-BB64-CBB3BD94D6F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9" name="Shape 30">
          <a:extLst>
            <a:ext uri="{FF2B5EF4-FFF2-40B4-BE49-F238E27FC236}">
              <a16:creationId xmlns:a16="http://schemas.microsoft.com/office/drawing/2014/main" id="{EECF935F-2869-4EEE-A2E1-0D3C1828FAC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0" name="Shape 30">
          <a:extLst>
            <a:ext uri="{FF2B5EF4-FFF2-40B4-BE49-F238E27FC236}">
              <a16:creationId xmlns:a16="http://schemas.microsoft.com/office/drawing/2014/main" id="{364466BD-3263-45E5-BD02-AD27608EE49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1" name="Shape 30">
          <a:extLst>
            <a:ext uri="{FF2B5EF4-FFF2-40B4-BE49-F238E27FC236}">
              <a16:creationId xmlns:a16="http://schemas.microsoft.com/office/drawing/2014/main" id="{786E574B-F1EB-4685-942A-A5C5FD19C11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twoCellAnchor editAs="oneCell">
    <xdr:from>
      <xdr:col>0</xdr:col>
      <xdr:colOff>0</xdr:colOff>
      <xdr:row>12</xdr:row>
      <xdr:rowOff>88900</xdr:rowOff>
    </xdr:from>
    <xdr:to>
      <xdr:col>3</xdr:col>
      <xdr:colOff>1777999</xdr:colOff>
      <xdr:row>41</xdr:row>
      <xdr:rowOff>12700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299EE7DF-4CB0-9D90-1F92-A2AB3BB8B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5300"/>
          <a:ext cx="6781799" cy="54483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12</xdr:row>
      <xdr:rowOff>413114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D4EB83C-9444-4FC2-8A7F-368CBC1A5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12</xdr:row>
      <xdr:rowOff>413114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51E4DB6-A75F-4403-8F28-A32A27BDA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7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12</xdr:row>
      <xdr:rowOff>413114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EDA7B19-8A20-4B7D-849D-0AB10E507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89264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0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4</xdr:row>
      <xdr:rowOff>119743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1175658" cy="59436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111035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24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7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886098" cy="637904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111035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24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7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886098" cy="63790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111035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24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7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886098" cy="6379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" name="Shape 30">
          <a:extLst>
            <a:ext uri="{FF2B5EF4-FFF2-40B4-BE49-F238E27FC236}">
              <a16:creationId xmlns:a16="http://schemas.microsoft.com/office/drawing/2014/main" id="{2792E404-D7BD-423E-9564-C71378C3BD6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" name="Shape 30">
          <a:extLst>
            <a:ext uri="{FF2B5EF4-FFF2-40B4-BE49-F238E27FC236}">
              <a16:creationId xmlns:a16="http://schemas.microsoft.com/office/drawing/2014/main" id="{C4F3DED7-0E0F-4B25-BA8E-C19CF0418E8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4" name="Shape 30">
          <a:extLst>
            <a:ext uri="{FF2B5EF4-FFF2-40B4-BE49-F238E27FC236}">
              <a16:creationId xmlns:a16="http://schemas.microsoft.com/office/drawing/2014/main" id="{28856FE7-F59D-47EC-9368-E1C39A50A0F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5" name="Shape 30">
          <a:extLst>
            <a:ext uri="{FF2B5EF4-FFF2-40B4-BE49-F238E27FC236}">
              <a16:creationId xmlns:a16="http://schemas.microsoft.com/office/drawing/2014/main" id="{D6DBE2FF-117D-4160-901C-58408E691CA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6" name="Shape 30">
          <a:extLst>
            <a:ext uri="{FF2B5EF4-FFF2-40B4-BE49-F238E27FC236}">
              <a16:creationId xmlns:a16="http://schemas.microsoft.com/office/drawing/2014/main" id="{5E804D28-FC26-48E4-BCB0-D5FA9ADED33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7" name="Shape 30">
          <a:extLst>
            <a:ext uri="{FF2B5EF4-FFF2-40B4-BE49-F238E27FC236}">
              <a16:creationId xmlns:a16="http://schemas.microsoft.com/office/drawing/2014/main" id="{F201AEE5-3A9C-45C4-942A-2C737A09887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8" name="Shape 30">
          <a:extLst>
            <a:ext uri="{FF2B5EF4-FFF2-40B4-BE49-F238E27FC236}">
              <a16:creationId xmlns:a16="http://schemas.microsoft.com/office/drawing/2014/main" id="{853FB045-5170-4A33-AFBA-A9E51E5C951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282388</xdr:colOff>
      <xdr:row>0</xdr:row>
      <xdr:rowOff>50987</xdr:rowOff>
    </xdr:from>
    <xdr:to>
      <xdr:col>2</xdr:col>
      <xdr:colOff>2078411</xdr:colOff>
      <xdr:row>3</xdr:row>
      <xdr:rowOff>190500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A2FCC17C-6769-4C6B-A74A-A321124E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988" y="50987"/>
          <a:ext cx="1796023" cy="768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0" name="Shape 30">
          <a:extLst>
            <a:ext uri="{FF2B5EF4-FFF2-40B4-BE49-F238E27FC236}">
              <a16:creationId xmlns:a16="http://schemas.microsoft.com/office/drawing/2014/main" id="{B7A06C6C-D5DC-48EA-8805-37A9EB39BB2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1" name="Shape 30">
          <a:extLst>
            <a:ext uri="{FF2B5EF4-FFF2-40B4-BE49-F238E27FC236}">
              <a16:creationId xmlns:a16="http://schemas.microsoft.com/office/drawing/2014/main" id="{D4A04B29-AC49-4E4E-A205-DEE9B9FCCC1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2" name="Shape 30">
          <a:extLst>
            <a:ext uri="{FF2B5EF4-FFF2-40B4-BE49-F238E27FC236}">
              <a16:creationId xmlns:a16="http://schemas.microsoft.com/office/drawing/2014/main" id="{3E7243BD-CEE9-4268-940E-1CDBFE53551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3" name="Shape 30">
          <a:extLst>
            <a:ext uri="{FF2B5EF4-FFF2-40B4-BE49-F238E27FC236}">
              <a16:creationId xmlns:a16="http://schemas.microsoft.com/office/drawing/2014/main" id="{6577895B-9711-46AD-9089-C3A416AE7FF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4" name="Shape 30">
          <a:extLst>
            <a:ext uri="{FF2B5EF4-FFF2-40B4-BE49-F238E27FC236}">
              <a16:creationId xmlns:a16="http://schemas.microsoft.com/office/drawing/2014/main" id="{29D79820-F43D-4EA1-883D-92F07E50D6B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5" name="Shape 30">
          <a:extLst>
            <a:ext uri="{FF2B5EF4-FFF2-40B4-BE49-F238E27FC236}">
              <a16:creationId xmlns:a16="http://schemas.microsoft.com/office/drawing/2014/main" id="{52627856-B0F4-43AB-9270-5632200DCF2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6" name="Shape 30">
          <a:extLst>
            <a:ext uri="{FF2B5EF4-FFF2-40B4-BE49-F238E27FC236}">
              <a16:creationId xmlns:a16="http://schemas.microsoft.com/office/drawing/2014/main" id="{6A7BC2D7-CCCA-43CA-9076-AA2C29BC90F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7" name="Shape 30">
          <a:extLst>
            <a:ext uri="{FF2B5EF4-FFF2-40B4-BE49-F238E27FC236}">
              <a16:creationId xmlns:a16="http://schemas.microsoft.com/office/drawing/2014/main" id="{1602C91C-FA58-4D72-9EB0-A40CCAB90D5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8" name="Shape 30">
          <a:extLst>
            <a:ext uri="{FF2B5EF4-FFF2-40B4-BE49-F238E27FC236}">
              <a16:creationId xmlns:a16="http://schemas.microsoft.com/office/drawing/2014/main" id="{7751351A-04AA-40CB-8FE7-EAFADE446D8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9" name="Shape 30">
          <a:extLst>
            <a:ext uri="{FF2B5EF4-FFF2-40B4-BE49-F238E27FC236}">
              <a16:creationId xmlns:a16="http://schemas.microsoft.com/office/drawing/2014/main" id="{34CBBB59-A458-40E8-AF94-66E80CF4258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0" name="Shape 30">
          <a:extLst>
            <a:ext uri="{FF2B5EF4-FFF2-40B4-BE49-F238E27FC236}">
              <a16:creationId xmlns:a16="http://schemas.microsoft.com/office/drawing/2014/main" id="{7215EAA0-7C21-4268-BD44-4FE9DE907A0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1" name="Shape 30">
          <a:extLst>
            <a:ext uri="{FF2B5EF4-FFF2-40B4-BE49-F238E27FC236}">
              <a16:creationId xmlns:a16="http://schemas.microsoft.com/office/drawing/2014/main" id="{274FC46C-3F24-4A5D-A84B-5216519763E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2" name="Shape 30">
          <a:extLst>
            <a:ext uri="{FF2B5EF4-FFF2-40B4-BE49-F238E27FC236}">
              <a16:creationId xmlns:a16="http://schemas.microsoft.com/office/drawing/2014/main" id="{F0EBFFAF-793A-409D-BE08-D7AD8F0AE85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3" name="Shape 30">
          <a:extLst>
            <a:ext uri="{FF2B5EF4-FFF2-40B4-BE49-F238E27FC236}">
              <a16:creationId xmlns:a16="http://schemas.microsoft.com/office/drawing/2014/main" id="{F1FD9F9E-D6FC-4EDC-B3AB-52C817D86F7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4" name="Shape 30">
          <a:extLst>
            <a:ext uri="{FF2B5EF4-FFF2-40B4-BE49-F238E27FC236}">
              <a16:creationId xmlns:a16="http://schemas.microsoft.com/office/drawing/2014/main" id="{4D731498-EA9D-4118-8539-FED69146AF0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5" name="Shape 30">
          <a:extLst>
            <a:ext uri="{FF2B5EF4-FFF2-40B4-BE49-F238E27FC236}">
              <a16:creationId xmlns:a16="http://schemas.microsoft.com/office/drawing/2014/main" id="{88455317-7AB5-44FB-981B-D26FC3B43CF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6" name="Shape 30">
          <a:extLst>
            <a:ext uri="{FF2B5EF4-FFF2-40B4-BE49-F238E27FC236}">
              <a16:creationId xmlns:a16="http://schemas.microsoft.com/office/drawing/2014/main" id="{314DCC32-8F9E-4291-90BA-04D25C30633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7" name="Shape 30">
          <a:extLst>
            <a:ext uri="{FF2B5EF4-FFF2-40B4-BE49-F238E27FC236}">
              <a16:creationId xmlns:a16="http://schemas.microsoft.com/office/drawing/2014/main" id="{4D21CF6D-8F20-4CF3-9395-A92E848289D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8" name="Shape 30">
          <a:extLst>
            <a:ext uri="{FF2B5EF4-FFF2-40B4-BE49-F238E27FC236}">
              <a16:creationId xmlns:a16="http://schemas.microsoft.com/office/drawing/2014/main" id="{AE4F3686-7281-4451-A40F-5AD7AA68AD6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9" name="Shape 30">
          <a:extLst>
            <a:ext uri="{FF2B5EF4-FFF2-40B4-BE49-F238E27FC236}">
              <a16:creationId xmlns:a16="http://schemas.microsoft.com/office/drawing/2014/main" id="{0F4618AB-3113-45CC-B5E3-9866802D32C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369D6EA2-41F1-4413-B230-3E89A2AE073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1" name="Shape 30">
          <a:extLst>
            <a:ext uri="{FF2B5EF4-FFF2-40B4-BE49-F238E27FC236}">
              <a16:creationId xmlns:a16="http://schemas.microsoft.com/office/drawing/2014/main" id="{5C29645C-6F0D-4037-9491-DCEBB0C2E37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2" name="Shape 30">
          <a:extLst>
            <a:ext uri="{FF2B5EF4-FFF2-40B4-BE49-F238E27FC236}">
              <a16:creationId xmlns:a16="http://schemas.microsoft.com/office/drawing/2014/main" id="{6D41DCAB-6DA7-4236-870E-4FE6EB816DE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3" name="Shape 30">
          <a:extLst>
            <a:ext uri="{FF2B5EF4-FFF2-40B4-BE49-F238E27FC236}">
              <a16:creationId xmlns:a16="http://schemas.microsoft.com/office/drawing/2014/main" id="{51D26EF6-1715-4D8C-A46F-A5C19A0BE52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4" name="Shape 30">
          <a:extLst>
            <a:ext uri="{FF2B5EF4-FFF2-40B4-BE49-F238E27FC236}">
              <a16:creationId xmlns:a16="http://schemas.microsoft.com/office/drawing/2014/main" id="{F4E72047-FDC4-482C-9C2E-A9FCC858D7B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5" name="Shape 30">
          <a:extLst>
            <a:ext uri="{FF2B5EF4-FFF2-40B4-BE49-F238E27FC236}">
              <a16:creationId xmlns:a16="http://schemas.microsoft.com/office/drawing/2014/main" id="{E1E5CA97-E43A-4473-A0BF-11ECE968773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6" name="Shape 30">
          <a:extLst>
            <a:ext uri="{FF2B5EF4-FFF2-40B4-BE49-F238E27FC236}">
              <a16:creationId xmlns:a16="http://schemas.microsoft.com/office/drawing/2014/main" id="{FA55FF33-B0C8-44AB-AA61-5A01DA5B5F1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7" name="Shape 30">
          <a:extLst>
            <a:ext uri="{FF2B5EF4-FFF2-40B4-BE49-F238E27FC236}">
              <a16:creationId xmlns:a16="http://schemas.microsoft.com/office/drawing/2014/main" id="{3C3BB2D1-03C2-458D-AE1F-F6495405035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8" name="Shape 30">
          <a:extLst>
            <a:ext uri="{FF2B5EF4-FFF2-40B4-BE49-F238E27FC236}">
              <a16:creationId xmlns:a16="http://schemas.microsoft.com/office/drawing/2014/main" id="{05D6384B-3FBC-4E72-81A0-EB4F7FA78B4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9" name="Shape 30">
          <a:extLst>
            <a:ext uri="{FF2B5EF4-FFF2-40B4-BE49-F238E27FC236}">
              <a16:creationId xmlns:a16="http://schemas.microsoft.com/office/drawing/2014/main" id="{FE4F2E84-DD36-4B47-8189-7D05CD8CF09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0" name="Shape 30">
          <a:extLst>
            <a:ext uri="{FF2B5EF4-FFF2-40B4-BE49-F238E27FC236}">
              <a16:creationId xmlns:a16="http://schemas.microsoft.com/office/drawing/2014/main" id="{0FFE825A-0667-4FAD-A324-132C74B04C4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1" name="Shape 30">
          <a:extLst>
            <a:ext uri="{FF2B5EF4-FFF2-40B4-BE49-F238E27FC236}">
              <a16:creationId xmlns:a16="http://schemas.microsoft.com/office/drawing/2014/main" id="{84F9004B-0C99-4B75-AD4A-FD3FA2D656F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2" name="Shape 30">
          <a:extLst>
            <a:ext uri="{FF2B5EF4-FFF2-40B4-BE49-F238E27FC236}">
              <a16:creationId xmlns:a16="http://schemas.microsoft.com/office/drawing/2014/main" id="{45A931EC-06C3-4E2E-8001-F4F32A51C77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3" name="Shape 30">
          <a:extLst>
            <a:ext uri="{FF2B5EF4-FFF2-40B4-BE49-F238E27FC236}">
              <a16:creationId xmlns:a16="http://schemas.microsoft.com/office/drawing/2014/main" id="{F5EE8DAA-F5D4-43A8-B1D6-6DCC07F7720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4" name="Shape 30">
          <a:extLst>
            <a:ext uri="{FF2B5EF4-FFF2-40B4-BE49-F238E27FC236}">
              <a16:creationId xmlns:a16="http://schemas.microsoft.com/office/drawing/2014/main" id="{64344324-41B7-452C-AADF-9280098EEE7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5" name="Shape 30">
          <a:extLst>
            <a:ext uri="{FF2B5EF4-FFF2-40B4-BE49-F238E27FC236}">
              <a16:creationId xmlns:a16="http://schemas.microsoft.com/office/drawing/2014/main" id="{7CB02D85-21D7-47DF-825B-5ECF2707000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6" name="Shape 30">
          <a:extLst>
            <a:ext uri="{FF2B5EF4-FFF2-40B4-BE49-F238E27FC236}">
              <a16:creationId xmlns:a16="http://schemas.microsoft.com/office/drawing/2014/main" id="{0215AFA6-E4D9-4EED-A09D-0AD2E1FFC19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7" name="Shape 30">
          <a:extLst>
            <a:ext uri="{FF2B5EF4-FFF2-40B4-BE49-F238E27FC236}">
              <a16:creationId xmlns:a16="http://schemas.microsoft.com/office/drawing/2014/main" id="{A11BE23A-FC4A-44FC-8825-369B586BC54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8" name="Shape 30">
          <a:extLst>
            <a:ext uri="{FF2B5EF4-FFF2-40B4-BE49-F238E27FC236}">
              <a16:creationId xmlns:a16="http://schemas.microsoft.com/office/drawing/2014/main" id="{70B5141E-108F-4A74-BEEE-92A738F17D2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9" name="Shape 30">
          <a:extLst>
            <a:ext uri="{FF2B5EF4-FFF2-40B4-BE49-F238E27FC236}">
              <a16:creationId xmlns:a16="http://schemas.microsoft.com/office/drawing/2014/main" id="{723BAB6F-313E-4156-9A4C-3AF2D5213DB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0" name="Shape 30">
          <a:extLst>
            <a:ext uri="{FF2B5EF4-FFF2-40B4-BE49-F238E27FC236}">
              <a16:creationId xmlns:a16="http://schemas.microsoft.com/office/drawing/2014/main" id="{E45AD7B2-7450-4562-95D2-A7318EB9542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1" name="Shape 30">
          <a:extLst>
            <a:ext uri="{FF2B5EF4-FFF2-40B4-BE49-F238E27FC236}">
              <a16:creationId xmlns:a16="http://schemas.microsoft.com/office/drawing/2014/main" id="{324BC410-D7F3-48F2-BA7A-C8CA0384273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twoCellAnchor editAs="oneCell">
    <xdr:from>
      <xdr:col>0</xdr:col>
      <xdr:colOff>0</xdr:colOff>
      <xdr:row>12</xdr:row>
      <xdr:rowOff>88900</xdr:rowOff>
    </xdr:from>
    <xdr:to>
      <xdr:col>3</xdr:col>
      <xdr:colOff>1777999</xdr:colOff>
      <xdr:row>41</xdr:row>
      <xdr:rowOff>12700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E6B86ACA-A7EE-4421-B3C3-51C2D57C1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3550"/>
          <a:ext cx="6778624" cy="544830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111035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24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7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886098" cy="637904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132806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46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5</xdr:row>
      <xdr:rowOff>54428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7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886098" cy="68580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12</xdr:row>
      <xdr:rowOff>456656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46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4E1E8CA-1DBA-49B3-AA96-B37A3F62F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12</xdr:row>
      <xdr:rowOff>456656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46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66EB6ED-20E5-41ED-BF00-49E3F8B9A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132806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46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5</xdr:row>
      <xdr:rowOff>54428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7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886098" cy="685801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12</xdr:row>
      <xdr:rowOff>456656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46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54A7861-7BFF-45AA-B35E-C166210E4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12</xdr:row>
      <xdr:rowOff>456656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46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62BCFFD-35C0-4BA4-B6A5-C920BB6CB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154577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68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5</xdr:row>
      <xdr:rowOff>108856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7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886098" cy="740229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13</xdr:row>
      <xdr:rowOff>21227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68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A5B0359-8BC3-4A8E-BDF6-4D200CE58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154577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68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5</xdr:row>
      <xdr:rowOff>108856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8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886098" cy="7402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" name="Shape 30">
          <a:extLst>
            <a:ext uri="{FF2B5EF4-FFF2-40B4-BE49-F238E27FC236}">
              <a16:creationId xmlns:a16="http://schemas.microsoft.com/office/drawing/2014/main" id="{1FFE1F5A-DEA5-432B-A6FE-44D16BE0454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" name="Shape 30">
          <a:extLst>
            <a:ext uri="{FF2B5EF4-FFF2-40B4-BE49-F238E27FC236}">
              <a16:creationId xmlns:a16="http://schemas.microsoft.com/office/drawing/2014/main" id="{0151FEC8-BE52-4392-8DAE-09CB6D0CFF4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4" name="Shape 30">
          <a:extLst>
            <a:ext uri="{FF2B5EF4-FFF2-40B4-BE49-F238E27FC236}">
              <a16:creationId xmlns:a16="http://schemas.microsoft.com/office/drawing/2014/main" id="{31F7F53D-B037-4AF4-AF9F-D4450B10BA7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5" name="Shape 30">
          <a:extLst>
            <a:ext uri="{FF2B5EF4-FFF2-40B4-BE49-F238E27FC236}">
              <a16:creationId xmlns:a16="http://schemas.microsoft.com/office/drawing/2014/main" id="{F22BCD94-D100-4275-961F-A16EC1DA1B7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6" name="Shape 30">
          <a:extLst>
            <a:ext uri="{FF2B5EF4-FFF2-40B4-BE49-F238E27FC236}">
              <a16:creationId xmlns:a16="http://schemas.microsoft.com/office/drawing/2014/main" id="{AF5CA7EB-FDC5-41B3-AC48-F34AEDDE499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7" name="Shape 30">
          <a:extLst>
            <a:ext uri="{FF2B5EF4-FFF2-40B4-BE49-F238E27FC236}">
              <a16:creationId xmlns:a16="http://schemas.microsoft.com/office/drawing/2014/main" id="{6BE0722B-8F4B-475B-87FE-EC1420D60C3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8" name="Shape 30">
          <a:extLst>
            <a:ext uri="{FF2B5EF4-FFF2-40B4-BE49-F238E27FC236}">
              <a16:creationId xmlns:a16="http://schemas.microsoft.com/office/drawing/2014/main" id="{741E1BCC-DF87-487D-904E-406DF555A16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282388</xdr:colOff>
      <xdr:row>0</xdr:row>
      <xdr:rowOff>50987</xdr:rowOff>
    </xdr:from>
    <xdr:to>
      <xdr:col>2</xdr:col>
      <xdr:colOff>2078411</xdr:colOff>
      <xdr:row>3</xdr:row>
      <xdr:rowOff>190500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019C548B-09EB-4787-8149-2C5609A61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988" y="50987"/>
          <a:ext cx="1796023" cy="768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0" name="Shape 30">
          <a:extLst>
            <a:ext uri="{FF2B5EF4-FFF2-40B4-BE49-F238E27FC236}">
              <a16:creationId xmlns:a16="http://schemas.microsoft.com/office/drawing/2014/main" id="{9FB30E98-8F24-4184-9D26-174813B1209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1" name="Shape 30">
          <a:extLst>
            <a:ext uri="{FF2B5EF4-FFF2-40B4-BE49-F238E27FC236}">
              <a16:creationId xmlns:a16="http://schemas.microsoft.com/office/drawing/2014/main" id="{C01C3C66-DFDF-4BD0-95A3-487068C1FA2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2" name="Shape 30">
          <a:extLst>
            <a:ext uri="{FF2B5EF4-FFF2-40B4-BE49-F238E27FC236}">
              <a16:creationId xmlns:a16="http://schemas.microsoft.com/office/drawing/2014/main" id="{81075C23-EA09-4D73-9CEF-9825FFCEA39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3" name="Shape 30">
          <a:extLst>
            <a:ext uri="{FF2B5EF4-FFF2-40B4-BE49-F238E27FC236}">
              <a16:creationId xmlns:a16="http://schemas.microsoft.com/office/drawing/2014/main" id="{159CF069-E0B9-4FB0-9DAC-F825C62735E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4" name="Shape 30">
          <a:extLst>
            <a:ext uri="{FF2B5EF4-FFF2-40B4-BE49-F238E27FC236}">
              <a16:creationId xmlns:a16="http://schemas.microsoft.com/office/drawing/2014/main" id="{767F97CB-5641-449D-9F7B-E598A44A922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5" name="Shape 30">
          <a:extLst>
            <a:ext uri="{FF2B5EF4-FFF2-40B4-BE49-F238E27FC236}">
              <a16:creationId xmlns:a16="http://schemas.microsoft.com/office/drawing/2014/main" id="{8FD108E5-E2F6-429A-A0B5-5036B0616EE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6" name="Shape 30">
          <a:extLst>
            <a:ext uri="{FF2B5EF4-FFF2-40B4-BE49-F238E27FC236}">
              <a16:creationId xmlns:a16="http://schemas.microsoft.com/office/drawing/2014/main" id="{540F5D99-8501-4357-8455-9556FD672AB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7" name="Shape 30">
          <a:extLst>
            <a:ext uri="{FF2B5EF4-FFF2-40B4-BE49-F238E27FC236}">
              <a16:creationId xmlns:a16="http://schemas.microsoft.com/office/drawing/2014/main" id="{16D4EACB-B4C0-4761-9AB7-0E3A8A5DB7B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8" name="Shape 30">
          <a:extLst>
            <a:ext uri="{FF2B5EF4-FFF2-40B4-BE49-F238E27FC236}">
              <a16:creationId xmlns:a16="http://schemas.microsoft.com/office/drawing/2014/main" id="{60FCC035-2C36-4E11-A501-03C8C3DEC40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9" name="Shape 30">
          <a:extLst>
            <a:ext uri="{FF2B5EF4-FFF2-40B4-BE49-F238E27FC236}">
              <a16:creationId xmlns:a16="http://schemas.microsoft.com/office/drawing/2014/main" id="{4D716AAB-8A56-4267-B259-661D6F6D7DE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0" name="Shape 30">
          <a:extLst>
            <a:ext uri="{FF2B5EF4-FFF2-40B4-BE49-F238E27FC236}">
              <a16:creationId xmlns:a16="http://schemas.microsoft.com/office/drawing/2014/main" id="{54C3D09E-96DE-4159-8F33-14510AE19D2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1" name="Shape 30">
          <a:extLst>
            <a:ext uri="{FF2B5EF4-FFF2-40B4-BE49-F238E27FC236}">
              <a16:creationId xmlns:a16="http://schemas.microsoft.com/office/drawing/2014/main" id="{627CC2DE-68F0-41C3-B545-8BB27199876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2" name="Shape 30">
          <a:extLst>
            <a:ext uri="{FF2B5EF4-FFF2-40B4-BE49-F238E27FC236}">
              <a16:creationId xmlns:a16="http://schemas.microsoft.com/office/drawing/2014/main" id="{92EF7C73-ADAC-4D66-BE1D-5AB9C735FF1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3" name="Shape 30">
          <a:extLst>
            <a:ext uri="{FF2B5EF4-FFF2-40B4-BE49-F238E27FC236}">
              <a16:creationId xmlns:a16="http://schemas.microsoft.com/office/drawing/2014/main" id="{CCB7307C-7ECD-48DE-ABE6-9DAF791A6E2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4" name="Shape 30">
          <a:extLst>
            <a:ext uri="{FF2B5EF4-FFF2-40B4-BE49-F238E27FC236}">
              <a16:creationId xmlns:a16="http://schemas.microsoft.com/office/drawing/2014/main" id="{7797765E-CFB0-4F28-893F-B7059F6779D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5" name="Shape 30">
          <a:extLst>
            <a:ext uri="{FF2B5EF4-FFF2-40B4-BE49-F238E27FC236}">
              <a16:creationId xmlns:a16="http://schemas.microsoft.com/office/drawing/2014/main" id="{2E057493-4333-4FF8-A288-8E5A12B53BE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6" name="Shape 30">
          <a:extLst>
            <a:ext uri="{FF2B5EF4-FFF2-40B4-BE49-F238E27FC236}">
              <a16:creationId xmlns:a16="http://schemas.microsoft.com/office/drawing/2014/main" id="{C30D7191-0D8C-40C9-AB6B-A1EA0683851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7" name="Shape 30">
          <a:extLst>
            <a:ext uri="{FF2B5EF4-FFF2-40B4-BE49-F238E27FC236}">
              <a16:creationId xmlns:a16="http://schemas.microsoft.com/office/drawing/2014/main" id="{E9A761C6-B85C-49C3-940F-C2CB25118E6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8" name="Shape 30">
          <a:extLst>
            <a:ext uri="{FF2B5EF4-FFF2-40B4-BE49-F238E27FC236}">
              <a16:creationId xmlns:a16="http://schemas.microsoft.com/office/drawing/2014/main" id="{6A447680-80A7-43D8-9708-A9B9A7E9D3C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9" name="Shape 30">
          <a:extLst>
            <a:ext uri="{FF2B5EF4-FFF2-40B4-BE49-F238E27FC236}">
              <a16:creationId xmlns:a16="http://schemas.microsoft.com/office/drawing/2014/main" id="{967ECE39-6757-4101-A031-87D0926CC8A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DF0FEF2C-6BC3-4FAF-9EAA-6F03508C51A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1" name="Shape 30">
          <a:extLst>
            <a:ext uri="{FF2B5EF4-FFF2-40B4-BE49-F238E27FC236}">
              <a16:creationId xmlns:a16="http://schemas.microsoft.com/office/drawing/2014/main" id="{006D6B89-D3F5-46BC-8881-7959BD449E4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2" name="Shape 30">
          <a:extLst>
            <a:ext uri="{FF2B5EF4-FFF2-40B4-BE49-F238E27FC236}">
              <a16:creationId xmlns:a16="http://schemas.microsoft.com/office/drawing/2014/main" id="{035C58B1-6EBC-465A-9311-EBDFD20421E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3" name="Shape 30">
          <a:extLst>
            <a:ext uri="{FF2B5EF4-FFF2-40B4-BE49-F238E27FC236}">
              <a16:creationId xmlns:a16="http://schemas.microsoft.com/office/drawing/2014/main" id="{0978A6A9-CB2D-426B-84A9-22346CAD9B6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4" name="Shape 30">
          <a:extLst>
            <a:ext uri="{FF2B5EF4-FFF2-40B4-BE49-F238E27FC236}">
              <a16:creationId xmlns:a16="http://schemas.microsoft.com/office/drawing/2014/main" id="{0207CC2B-E3AE-41BB-85F4-B119A416243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5" name="Shape 30">
          <a:extLst>
            <a:ext uri="{FF2B5EF4-FFF2-40B4-BE49-F238E27FC236}">
              <a16:creationId xmlns:a16="http://schemas.microsoft.com/office/drawing/2014/main" id="{0E8241EB-955A-4EDA-B412-A345105B8FD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6" name="Shape 30">
          <a:extLst>
            <a:ext uri="{FF2B5EF4-FFF2-40B4-BE49-F238E27FC236}">
              <a16:creationId xmlns:a16="http://schemas.microsoft.com/office/drawing/2014/main" id="{75B22297-80B8-44DC-B94E-5D96BDBC945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7" name="Shape 30">
          <a:extLst>
            <a:ext uri="{FF2B5EF4-FFF2-40B4-BE49-F238E27FC236}">
              <a16:creationId xmlns:a16="http://schemas.microsoft.com/office/drawing/2014/main" id="{ABA36388-CAA5-48B6-A3DB-99B4EFB5926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8" name="Shape 30">
          <a:extLst>
            <a:ext uri="{FF2B5EF4-FFF2-40B4-BE49-F238E27FC236}">
              <a16:creationId xmlns:a16="http://schemas.microsoft.com/office/drawing/2014/main" id="{139ABE87-A29B-449E-BCAD-F8556FE412E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9" name="Shape 30">
          <a:extLst>
            <a:ext uri="{FF2B5EF4-FFF2-40B4-BE49-F238E27FC236}">
              <a16:creationId xmlns:a16="http://schemas.microsoft.com/office/drawing/2014/main" id="{D8B0FA88-969C-454A-B0F1-D97E76E20B2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0" name="Shape 30">
          <a:extLst>
            <a:ext uri="{FF2B5EF4-FFF2-40B4-BE49-F238E27FC236}">
              <a16:creationId xmlns:a16="http://schemas.microsoft.com/office/drawing/2014/main" id="{CA395866-C1BF-4D48-9645-B43267EAC0D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1" name="Shape 30">
          <a:extLst>
            <a:ext uri="{FF2B5EF4-FFF2-40B4-BE49-F238E27FC236}">
              <a16:creationId xmlns:a16="http://schemas.microsoft.com/office/drawing/2014/main" id="{C992B69E-0BEF-4DBA-8568-76804F8DAB8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2" name="Shape 30">
          <a:extLst>
            <a:ext uri="{FF2B5EF4-FFF2-40B4-BE49-F238E27FC236}">
              <a16:creationId xmlns:a16="http://schemas.microsoft.com/office/drawing/2014/main" id="{676D38DF-82DF-457F-9BF1-93AD9905B47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3" name="Shape 30">
          <a:extLst>
            <a:ext uri="{FF2B5EF4-FFF2-40B4-BE49-F238E27FC236}">
              <a16:creationId xmlns:a16="http://schemas.microsoft.com/office/drawing/2014/main" id="{EA98D8E4-9E25-43F7-98A2-9601DA57DE8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4" name="Shape 30">
          <a:extLst>
            <a:ext uri="{FF2B5EF4-FFF2-40B4-BE49-F238E27FC236}">
              <a16:creationId xmlns:a16="http://schemas.microsoft.com/office/drawing/2014/main" id="{4D161007-1484-4F5E-A172-3C1026542CA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5" name="Shape 30">
          <a:extLst>
            <a:ext uri="{FF2B5EF4-FFF2-40B4-BE49-F238E27FC236}">
              <a16:creationId xmlns:a16="http://schemas.microsoft.com/office/drawing/2014/main" id="{61432C9C-5BD0-47A0-9177-501091625B4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6" name="Shape 30">
          <a:extLst>
            <a:ext uri="{FF2B5EF4-FFF2-40B4-BE49-F238E27FC236}">
              <a16:creationId xmlns:a16="http://schemas.microsoft.com/office/drawing/2014/main" id="{F8FF312A-39AB-403E-8052-FCAC7073088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7" name="Shape 30">
          <a:extLst>
            <a:ext uri="{FF2B5EF4-FFF2-40B4-BE49-F238E27FC236}">
              <a16:creationId xmlns:a16="http://schemas.microsoft.com/office/drawing/2014/main" id="{B4A3EAAA-57AD-42E4-94DE-8CA6D978B46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8" name="Shape 30">
          <a:extLst>
            <a:ext uri="{FF2B5EF4-FFF2-40B4-BE49-F238E27FC236}">
              <a16:creationId xmlns:a16="http://schemas.microsoft.com/office/drawing/2014/main" id="{580A058C-24BC-4861-A56A-917E12E471C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9" name="Shape 30">
          <a:extLst>
            <a:ext uri="{FF2B5EF4-FFF2-40B4-BE49-F238E27FC236}">
              <a16:creationId xmlns:a16="http://schemas.microsoft.com/office/drawing/2014/main" id="{5B4F0A1F-A3CC-4569-BE9E-D0A473B34B4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0" name="Shape 30">
          <a:extLst>
            <a:ext uri="{FF2B5EF4-FFF2-40B4-BE49-F238E27FC236}">
              <a16:creationId xmlns:a16="http://schemas.microsoft.com/office/drawing/2014/main" id="{02D51A6D-C3B3-4611-A3D3-9952E84837B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1" name="Shape 30">
          <a:extLst>
            <a:ext uri="{FF2B5EF4-FFF2-40B4-BE49-F238E27FC236}">
              <a16:creationId xmlns:a16="http://schemas.microsoft.com/office/drawing/2014/main" id="{F44B87DF-F82F-462B-AE5F-B74D86A8EB8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twoCellAnchor editAs="oneCell">
    <xdr:from>
      <xdr:col>0</xdr:col>
      <xdr:colOff>0</xdr:colOff>
      <xdr:row>12</xdr:row>
      <xdr:rowOff>88900</xdr:rowOff>
    </xdr:from>
    <xdr:to>
      <xdr:col>3</xdr:col>
      <xdr:colOff>1777999</xdr:colOff>
      <xdr:row>41</xdr:row>
      <xdr:rowOff>12700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B29692CD-AC97-4F69-AF88-8F8A8E1A0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3550"/>
          <a:ext cx="6778624" cy="544830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15</xdr:row>
      <xdr:rowOff>13063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89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8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886098" cy="794657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15</xdr:row>
      <xdr:rowOff>13063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89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8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886098" cy="794657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15</xdr:row>
      <xdr:rowOff>13063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89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8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886098" cy="794657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13</xdr:row>
      <xdr:rowOff>41638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89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FF7739-C9E8-46FD-9F28-7BA347912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15</xdr:row>
      <xdr:rowOff>13063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89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8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886098" cy="794657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15</xdr:row>
      <xdr:rowOff>13063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89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8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886098" cy="794657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13</xdr:row>
      <xdr:rowOff>41638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89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2D54B54-22AA-4756-B6EF-8F5CBAD84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13</xdr:row>
      <xdr:rowOff>41638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89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397BB9-8D35-46B1-9A15-37EEEF99C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13</xdr:row>
      <xdr:rowOff>41638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89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88062C-76A0-4899-BAD2-7CD7030F8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15</xdr:row>
      <xdr:rowOff>13063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489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261256</xdr:colOff>
      <xdr:row>0</xdr:row>
      <xdr:rowOff>152399</xdr:rowOff>
    </xdr:from>
    <xdr:to>
      <xdr:col>0</xdr:col>
      <xdr:colOff>1147354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8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52399"/>
          <a:ext cx="886098" cy="7946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" name="Shape 30">
          <a:extLst>
            <a:ext uri="{FF2B5EF4-FFF2-40B4-BE49-F238E27FC236}">
              <a16:creationId xmlns:a16="http://schemas.microsoft.com/office/drawing/2014/main" id="{624A2A8E-BD1A-4527-95D4-CCF46655A72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" name="Shape 30">
          <a:extLst>
            <a:ext uri="{FF2B5EF4-FFF2-40B4-BE49-F238E27FC236}">
              <a16:creationId xmlns:a16="http://schemas.microsoft.com/office/drawing/2014/main" id="{25D2BFBE-1153-4886-B131-B161DEC814F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4" name="Shape 30">
          <a:extLst>
            <a:ext uri="{FF2B5EF4-FFF2-40B4-BE49-F238E27FC236}">
              <a16:creationId xmlns:a16="http://schemas.microsoft.com/office/drawing/2014/main" id="{1CB3C3D7-1135-46CC-8310-BCB2DC900AD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5" name="Shape 30">
          <a:extLst>
            <a:ext uri="{FF2B5EF4-FFF2-40B4-BE49-F238E27FC236}">
              <a16:creationId xmlns:a16="http://schemas.microsoft.com/office/drawing/2014/main" id="{31572899-A1FF-4C0C-96B0-9EF87D6BE74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6" name="Shape 30">
          <a:extLst>
            <a:ext uri="{FF2B5EF4-FFF2-40B4-BE49-F238E27FC236}">
              <a16:creationId xmlns:a16="http://schemas.microsoft.com/office/drawing/2014/main" id="{0FA94052-D80B-4AE6-BE1B-AADEFD3227F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7" name="Shape 30">
          <a:extLst>
            <a:ext uri="{FF2B5EF4-FFF2-40B4-BE49-F238E27FC236}">
              <a16:creationId xmlns:a16="http://schemas.microsoft.com/office/drawing/2014/main" id="{A01D7254-18EE-4F53-8CC1-F7E163D9CD3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8" name="Shape 30">
          <a:extLst>
            <a:ext uri="{FF2B5EF4-FFF2-40B4-BE49-F238E27FC236}">
              <a16:creationId xmlns:a16="http://schemas.microsoft.com/office/drawing/2014/main" id="{A317EF8F-9BDA-4457-A197-77A43CB79F1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282388</xdr:colOff>
      <xdr:row>0</xdr:row>
      <xdr:rowOff>50987</xdr:rowOff>
    </xdr:from>
    <xdr:to>
      <xdr:col>2</xdr:col>
      <xdr:colOff>2078411</xdr:colOff>
      <xdr:row>3</xdr:row>
      <xdr:rowOff>190500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2BF9083D-35A8-44F9-8D82-E85F81022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988" y="50987"/>
          <a:ext cx="1796023" cy="768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0" name="Shape 30">
          <a:extLst>
            <a:ext uri="{FF2B5EF4-FFF2-40B4-BE49-F238E27FC236}">
              <a16:creationId xmlns:a16="http://schemas.microsoft.com/office/drawing/2014/main" id="{479F9230-29E8-40CA-85A0-497C90EE4F1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1" name="Shape 30">
          <a:extLst>
            <a:ext uri="{FF2B5EF4-FFF2-40B4-BE49-F238E27FC236}">
              <a16:creationId xmlns:a16="http://schemas.microsoft.com/office/drawing/2014/main" id="{96479B00-538C-4832-899D-894FBF11F46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2" name="Shape 30">
          <a:extLst>
            <a:ext uri="{FF2B5EF4-FFF2-40B4-BE49-F238E27FC236}">
              <a16:creationId xmlns:a16="http://schemas.microsoft.com/office/drawing/2014/main" id="{6507639F-B5E6-4E85-A287-EBA677C1845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3" name="Shape 30">
          <a:extLst>
            <a:ext uri="{FF2B5EF4-FFF2-40B4-BE49-F238E27FC236}">
              <a16:creationId xmlns:a16="http://schemas.microsoft.com/office/drawing/2014/main" id="{4A16B185-69D3-40DA-8C51-6C009BE03B7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4" name="Shape 30">
          <a:extLst>
            <a:ext uri="{FF2B5EF4-FFF2-40B4-BE49-F238E27FC236}">
              <a16:creationId xmlns:a16="http://schemas.microsoft.com/office/drawing/2014/main" id="{2FB72D6B-1260-4122-8CA2-EB46AEC85AA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5" name="Shape 30">
          <a:extLst>
            <a:ext uri="{FF2B5EF4-FFF2-40B4-BE49-F238E27FC236}">
              <a16:creationId xmlns:a16="http://schemas.microsoft.com/office/drawing/2014/main" id="{C83C3BCF-0712-45D9-9592-89BE58D136A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6" name="Shape 30">
          <a:extLst>
            <a:ext uri="{FF2B5EF4-FFF2-40B4-BE49-F238E27FC236}">
              <a16:creationId xmlns:a16="http://schemas.microsoft.com/office/drawing/2014/main" id="{DC1A950D-1F32-4383-B593-7E4E133606A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7" name="Shape 30">
          <a:extLst>
            <a:ext uri="{FF2B5EF4-FFF2-40B4-BE49-F238E27FC236}">
              <a16:creationId xmlns:a16="http://schemas.microsoft.com/office/drawing/2014/main" id="{102D949A-015A-48D6-B939-F4405D2E318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8" name="Shape 30">
          <a:extLst>
            <a:ext uri="{FF2B5EF4-FFF2-40B4-BE49-F238E27FC236}">
              <a16:creationId xmlns:a16="http://schemas.microsoft.com/office/drawing/2014/main" id="{24117A26-9EA8-427B-AA7B-0501680CCE6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9" name="Shape 30">
          <a:extLst>
            <a:ext uri="{FF2B5EF4-FFF2-40B4-BE49-F238E27FC236}">
              <a16:creationId xmlns:a16="http://schemas.microsoft.com/office/drawing/2014/main" id="{83B46DC5-484F-4788-A18D-990D7A6FE6C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0" name="Shape 30">
          <a:extLst>
            <a:ext uri="{FF2B5EF4-FFF2-40B4-BE49-F238E27FC236}">
              <a16:creationId xmlns:a16="http://schemas.microsoft.com/office/drawing/2014/main" id="{A4D6670F-7643-4803-BFFB-C2FEDF7DEB5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1" name="Shape 30">
          <a:extLst>
            <a:ext uri="{FF2B5EF4-FFF2-40B4-BE49-F238E27FC236}">
              <a16:creationId xmlns:a16="http://schemas.microsoft.com/office/drawing/2014/main" id="{12206B77-AD7F-4A70-82D6-671F3FE2197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2" name="Shape 30">
          <a:extLst>
            <a:ext uri="{FF2B5EF4-FFF2-40B4-BE49-F238E27FC236}">
              <a16:creationId xmlns:a16="http://schemas.microsoft.com/office/drawing/2014/main" id="{91D6C8AF-CEF3-4E19-84C0-0D0B6F56E69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3" name="Shape 30">
          <a:extLst>
            <a:ext uri="{FF2B5EF4-FFF2-40B4-BE49-F238E27FC236}">
              <a16:creationId xmlns:a16="http://schemas.microsoft.com/office/drawing/2014/main" id="{550C4C6D-95D0-46AF-BB75-92AA3927730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4" name="Shape 30">
          <a:extLst>
            <a:ext uri="{FF2B5EF4-FFF2-40B4-BE49-F238E27FC236}">
              <a16:creationId xmlns:a16="http://schemas.microsoft.com/office/drawing/2014/main" id="{FF2FEA69-D69A-4A89-9FC8-D1EAC26D86E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5" name="Shape 30">
          <a:extLst>
            <a:ext uri="{FF2B5EF4-FFF2-40B4-BE49-F238E27FC236}">
              <a16:creationId xmlns:a16="http://schemas.microsoft.com/office/drawing/2014/main" id="{35B1AFDB-9FA4-4882-9066-5543C139051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6" name="Shape 30">
          <a:extLst>
            <a:ext uri="{FF2B5EF4-FFF2-40B4-BE49-F238E27FC236}">
              <a16:creationId xmlns:a16="http://schemas.microsoft.com/office/drawing/2014/main" id="{4B328672-E7DF-46FB-8765-BFC8EBE6EE5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7" name="Shape 30">
          <a:extLst>
            <a:ext uri="{FF2B5EF4-FFF2-40B4-BE49-F238E27FC236}">
              <a16:creationId xmlns:a16="http://schemas.microsoft.com/office/drawing/2014/main" id="{65F33ACC-8CD3-485B-84CC-75874CE362C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8" name="Shape 30">
          <a:extLst>
            <a:ext uri="{FF2B5EF4-FFF2-40B4-BE49-F238E27FC236}">
              <a16:creationId xmlns:a16="http://schemas.microsoft.com/office/drawing/2014/main" id="{190B682B-4061-453D-A05C-89291776691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9" name="Shape 30">
          <a:extLst>
            <a:ext uri="{FF2B5EF4-FFF2-40B4-BE49-F238E27FC236}">
              <a16:creationId xmlns:a16="http://schemas.microsoft.com/office/drawing/2014/main" id="{6B252A32-4C76-406E-BBCB-3E834402AA3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86C41D52-A689-4F2F-868B-0E12736416D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1" name="Shape 30">
          <a:extLst>
            <a:ext uri="{FF2B5EF4-FFF2-40B4-BE49-F238E27FC236}">
              <a16:creationId xmlns:a16="http://schemas.microsoft.com/office/drawing/2014/main" id="{D1083F10-28A8-4644-867B-ED9C5A9107D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2" name="Shape 30">
          <a:extLst>
            <a:ext uri="{FF2B5EF4-FFF2-40B4-BE49-F238E27FC236}">
              <a16:creationId xmlns:a16="http://schemas.microsoft.com/office/drawing/2014/main" id="{AD38A688-5889-42AC-9603-9D52D7F60D2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3" name="Shape 30">
          <a:extLst>
            <a:ext uri="{FF2B5EF4-FFF2-40B4-BE49-F238E27FC236}">
              <a16:creationId xmlns:a16="http://schemas.microsoft.com/office/drawing/2014/main" id="{D5B49D4E-EF56-4E67-B969-E6D8724309F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4" name="Shape 30">
          <a:extLst>
            <a:ext uri="{FF2B5EF4-FFF2-40B4-BE49-F238E27FC236}">
              <a16:creationId xmlns:a16="http://schemas.microsoft.com/office/drawing/2014/main" id="{B4D5ED51-CD7F-4DD6-B948-A7DB8B2D6FF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5" name="Shape 30">
          <a:extLst>
            <a:ext uri="{FF2B5EF4-FFF2-40B4-BE49-F238E27FC236}">
              <a16:creationId xmlns:a16="http://schemas.microsoft.com/office/drawing/2014/main" id="{F0BFBB44-1DF2-4D8D-8B7A-4334A64DC92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6" name="Shape 30">
          <a:extLst>
            <a:ext uri="{FF2B5EF4-FFF2-40B4-BE49-F238E27FC236}">
              <a16:creationId xmlns:a16="http://schemas.microsoft.com/office/drawing/2014/main" id="{15BD2753-1A1D-4586-B9F6-95F44E21AC3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7" name="Shape 30">
          <a:extLst>
            <a:ext uri="{FF2B5EF4-FFF2-40B4-BE49-F238E27FC236}">
              <a16:creationId xmlns:a16="http://schemas.microsoft.com/office/drawing/2014/main" id="{CA0FB3A3-4B94-40FB-9FA1-677B335FAED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8" name="Shape 30">
          <a:extLst>
            <a:ext uri="{FF2B5EF4-FFF2-40B4-BE49-F238E27FC236}">
              <a16:creationId xmlns:a16="http://schemas.microsoft.com/office/drawing/2014/main" id="{9D1C99DB-FA1A-4772-8C97-86C8BD3A0BF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9" name="Shape 30">
          <a:extLst>
            <a:ext uri="{FF2B5EF4-FFF2-40B4-BE49-F238E27FC236}">
              <a16:creationId xmlns:a16="http://schemas.microsoft.com/office/drawing/2014/main" id="{EAF82FF3-E4C4-4AF0-A8CE-AB69FC19BBB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0" name="Shape 30">
          <a:extLst>
            <a:ext uri="{FF2B5EF4-FFF2-40B4-BE49-F238E27FC236}">
              <a16:creationId xmlns:a16="http://schemas.microsoft.com/office/drawing/2014/main" id="{132F72D8-93B5-42BA-8D03-C6668DB8C12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1" name="Shape 30">
          <a:extLst>
            <a:ext uri="{FF2B5EF4-FFF2-40B4-BE49-F238E27FC236}">
              <a16:creationId xmlns:a16="http://schemas.microsoft.com/office/drawing/2014/main" id="{BFCDBE36-9FFD-48D7-A34A-1B343B3EFE2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2" name="Shape 30">
          <a:extLst>
            <a:ext uri="{FF2B5EF4-FFF2-40B4-BE49-F238E27FC236}">
              <a16:creationId xmlns:a16="http://schemas.microsoft.com/office/drawing/2014/main" id="{B6778394-CD41-4719-818A-B8545544C2B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3" name="Shape 30">
          <a:extLst>
            <a:ext uri="{FF2B5EF4-FFF2-40B4-BE49-F238E27FC236}">
              <a16:creationId xmlns:a16="http://schemas.microsoft.com/office/drawing/2014/main" id="{B0523C1E-A5AE-4FF7-A57E-C3A9A092385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4" name="Shape 30">
          <a:extLst>
            <a:ext uri="{FF2B5EF4-FFF2-40B4-BE49-F238E27FC236}">
              <a16:creationId xmlns:a16="http://schemas.microsoft.com/office/drawing/2014/main" id="{A4C8BD38-96CE-4D0B-AED8-617C1030818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5" name="Shape 30">
          <a:extLst>
            <a:ext uri="{FF2B5EF4-FFF2-40B4-BE49-F238E27FC236}">
              <a16:creationId xmlns:a16="http://schemas.microsoft.com/office/drawing/2014/main" id="{4044660C-1B48-48AD-8CB7-05EFD99041C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6" name="Shape 30">
          <a:extLst>
            <a:ext uri="{FF2B5EF4-FFF2-40B4-BE49-F238E27FC236}">
              <a16:creationId xmlns:a16="http://schemas.microsoft.com/office/drawing/2014/main" id="{DEC540A8-7015-411C-82F3-363B0D60197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7" name="Shape 30">
          <a:extLst>
            <a:ext uri="{FF2B5EF4-FFF2-40B4-BE49-F238E27FC236}">
              <a16:creationId xmlns:a16="http://schemas.microsoft.com/office/drawing/2014/main" id="{5CDFC4C6-B63A-4760-B3FF-0CD6B5C829C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8" name="Shape 30">
          <a:extLst>
            <a:ext uri="{FF2B5EF4-FFF2-40B4-BE49-F238E27FC236}">
              <a16:creationId xmlns:a16="http://schemas.microsoft.com/office/drawing/2014/main" id="{86384EED-94B4-4C39-91F0-60FD9A73DCB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9" name="Shape 30">
          <a:extLst>
            <a:ext uri="{FF2B5EF4-FFF2-40B4-BE49-F238E27FC236}">
              <a16:creationId xmlns:a16="http://schemas.microsoft.com/office/drawing/2014/main" id="{76B3D05B-BDC1-41E6-9514-2BC69D25A8C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0" name="Shape 30">
          <a:extLst>
            <a:ext uri="{FF2B5EF4-FFF2-40B4-BE49-F238E27FC236}">
              <a16:creationId xmlns:a16="http://schemas.microsoft.com/office/drawing/2014/main" id="{2D86A953-E514-4CB4-B82F-FBBE39CE4FC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1" name="Shape 30">
          <a:extLst>
            <a:ext uri="{FF2B5EF4-FFF2-40B4-BE49-F238E27FC236}">
              <a16:creationId xmlns:a16="http://schemas.microsoft.com/office/drawing/2014/main" id="{066915E4-76F9-4D3D-883C-D5CB5ABF1F1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twoCellAnchor editAs="oneCell">
    <xdr:from>
      <xdr:col>0</xdr:col>
      <xdr:colOff>0</xdr:colOff>
      <xdr:row>12</xdr:row>
      <xdr:rowOff>88900</xdr:rowOff>
    </xdr:from>
    <xdr:to>
      <xdr:col>3</xdr:col>
      <xdr:colOff>1777999</xdr:colOff>
      <xdr:row>41</xdr:row>
      <xdr:rowOff>12700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F2363D2D-2784-4D2B-86C5-3B82E90A9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3550"/>
          <a:ext cx="6778624" cy="544830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15</xdr:row>
      <xdr:rowOff>45720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5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1317171</xdr:colOff>
      <xdr:row>4</xdr:row>
      <xdr:rowOff>87086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8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4171"/>
          <a:ext cx="1175658" cy="566058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15</xdr:row>
      <xdr:rowOff>78377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4</xdr:row>
      <xdr:rowOff>119744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8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175658" cy="5791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13</xdr:row>
      <xdr:rowOff>106952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27404E7-6D2D-46D6-A4C3-83D918EC0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13</xdr:row>
      <xdr:rowOff>139609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581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5B0B5C-C163-4FC2-991A-B87DC2462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13</xdr:row>
      <xdr:rowOff>172266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613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485A2C8-BEFF-4780-8D37-0E3D1719C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15</xdr:row>
      <xdr:rowOff>143691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613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21774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9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644437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15</xdr:row>
      <xdr:rowOff>143691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613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21774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9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644437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13</xdr:row>
      <xdr:rowOff>172266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613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7C56745-82F0-403B-B199-08D0698E6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13</xdr:row>
      <xdr:rowOff>172266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613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410A57E-8272-4D31-8F26-35F5C7153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13</xdr:row>
      <xdr:rowOff>172266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613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C5523E-CBEC-4A1D-9309-EB1D89986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" name="Shape 30">
          <a:extLst>
            <a:ext uri="{FF2B5EF4-FFF2-40B4-BE49-F238E27FC236}">
              <a16:creationId xmlns:a16="http://schemas.microsoft.com/office/drawing/2014/main" id="{3C08E349-33AF-4863-B6CF-8CC6ADAE91D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" name="Shape 30">
          <a:extLst>
            <a:ext uri="{FF2B5EF4-FFF2-40B4-BE49-F238E27FC236}">
              <a16:creationId xmlns:a16="http://schemas.microsoft.com/office/drawing/2014/main" id="{DDDA3C34-FA5D-4C7F-B0CE-299E78C541F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4" name="Shape 30">
          <a:extLst>
            <a:ext uri="{FF2B5EF4-FFF2-40B4-BE49-F238E27FC236}">
              <a16:creationId xmlns:a16="http://schemas.microsoft.com/office/drawing/2014/main" id="{D24B9038-3D40-4F59-B228-965C018205A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5" name="Shape 30">
          <a:extLst>
            <a:ext uri="{FF2B5EF4-FFF2-40B4-BE49-F238E27FC236}">
              <a16:creationId xmlns:a16="http://schemas.microsoft.com/office/drawing/2014/main" id="{10FAFDBC-A40D-4188-8471-19C0AFBC03D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6" name="Shape 30">
          <a:extLst>
            <a:ext uri="{FF2B5EF4-FFF2-40B4-BE49-F238E27FC236}">
              <a16:creationId xmlns:a16="http://schemas.microsoft.com/office/drawing/2014/main" id="{18E0A696-0CC5-4C02-AA81-75EFC181973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7" name="Shape 30">
          <a:extLst>
            <a:ext uri="{FF2B5EF4-FFF2-40B4-BE49-F238E27FC236}">
              <a16:creationId xmlns:a16="http://schemas.microsoft.com/office/drawing/2014/main" id="{D318C634-53D1-4723-B88C-D00AF097631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8" name="Shape 30">
          <a:extLst>
            <a:ext uri="{FF2B5EF4-FFF2-40B4-BE49-F238E27FC236}">
              <a16:creationId xmlns:a16="http://schemas.microsoft.com/office/drawing/2014/main" id="{3FEFCD66-500D-4243-91C8-8FB0615CE46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282388</xdr:colOff>
      <xdr:row>0</xdr:row>
      <xdr:rowOff>50987</xdr:rowOff>
    </xdr:from>
    <xdr:to>
      <xdr:col>2</xdr:col>
      <xdr:colOff>2078411</xdr:colOff>
      <xdr:row>3</xdr:row>
      <xdr:rowOff>190500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3B47094-43CA-449B-ABE7-5A658A470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988" y="50987"/>
          <a:ext cx="1796023" cy="768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0" name="Shape 30">
          <a:extLst>
            <a:ext uri="{FF2B5EF4-FFF2-40B4-BE49-F238E27FC236}">
              <a16:creationId xmlns:a16="http://schemas.microsoft.com/office/drawing/2014/main" id="{EAA52762-99D6-4A0D-ACB7-D84462F8310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1" name="Shape 30">
          <a:extLst>
            <a:ext uri="{FF2B5EF4-FFF2-40B4-BE49-F238E27FC236}">
              <a16:creationId xmlns:a16="http://schemas.microsoft.com/office/drawing/2014/main" id="{DFBA36C1-1D41-42EC-865E-B1718B2DB24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2" name="Shape 30">
          <a:extLst>
            <a:ext uri="{FF2B5EF4-FFF2-40B4-BE49-F238E27FC236}">
              <a16:creationId xmlns:a16="http://schemas.microsoft.com/office/drawing/2014/main" id="{65FD7781-7BF9-4C19-9A32-0795D5EF7D7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3" name="Shape 30">
          <a:extLst>
            <a:ext uri="{FF2B5EF4-FFF2-40B4-BE49-F238E27FC236}">
              <a16:creationId xmlns:a16="http://schemas.microsoft.com/office/drawing/2014/main" id="{728767ED-5F39-4091-83D6-3A9258C314B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4" name="Shape 30">
          <a:extLst>
            <a:ext uri="{FF2B5EF4-FFF2-40B4-BE49-F238E27FC236}">
              <a16:creationId xmlns:a16="http://schemas.microsoft.com/office/drawing/2014/main" id="{21120558-67FB-4890-8A3F-E6B64F3B53A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5" name="Shape 30">
          <a:extLst>
            <a:ext uri="{FF2B5EF4-FFF2-40B4-BE49-F238E27FC236}">
              <a16:creationId xmlns:a16="http://schemas.microsoft.com/office/drawing/2014/main" id="{E914EB17-088F-463A-BE3E-85A86A17D21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6" name="Shape 30">
          <a:extLst>
            <a:ext uri="{FF2B5EF4-FFF2-40B4-BE49-F238E27FC236}">
              <a16:creationId xmlns:a16="http://schemas.microsoft.com/office/drawing/2014/main" id="{94F764B2-309B-4475-B980-BD5CD4897BF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7" name="Shape 30">
          <a:extLst>
            <a:ext uri="{FF2B5EF4-FFF2-40B4-BE49-F238E27FC236}">
              <a16:creationId xmlns:a16="http://schemas.microsoft.com/office/drawing/2014/main" id="{7714D023-EAD9-4158-AE09-419B89E17B8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8" name="Shape 30">
          <a:extLst>
            <a:ext uri="{FF2B5EF4-FFF2-40B4-BE49-F238E27FC236}">
              <a16:creationId xmlns:a16="http://schemas.microsoft.com/office/drawing/2014/main" id="{F294BB93-2CF6-482E-B552-3B7C99B1484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9" name="Shape 30">
          <a:extLst>
            <a:ext uri="{FF2B5EF4-FFF2-40B4-BE49-F238E27FC236}">
              <a16:creationId xmlns:a16="http://schemas.microsoft.com/office/drawing/2014/main" id="{0F4AC035-EA57-464A-BA8C-7F9412911F5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0" name="Shape 30">
          <a:extLst>
            <a:ext uri="{FF2B5EF4-FFF2-40B4-BE49-F238E27FC236}">
              <a16:creationId xmlns:a16="http://schemas.microsoft.com/office/drawing/2014/main" id="{6A3C0B5B-CF71-4DE6-A1ED-8C86F1C4C8C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1" name="Shape 30">
          <a:extLst>
            <a:ext uri="{FF2B5EF4-FFF2-40B4-BE49-F238E27FC236}">
              <a16:creationId xmlns:a16="http://schemas.microsoft.com/office/drawing/2014/main" id="{A53D25F4-4E31-460D-83EC-77B7B831481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2" name="Shape 30">
          <a:extLst>
            <a:ext uri="{FF2B5EF4-FFF2-40B4-BE49-F238E27FC236}">
              <a16:creationId xmlns:a16="http://schemas.microsoft.com/office/drawing/2014/main" id="{494A0918-7822-4FB5-8667-32E5B6A0F9D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3" name="Shape 30">
          <a:extLst>
            <a:ext uri="{FF2B5EF4-FFF2-40B4-BE49-F238E27FC236}">
              <a16:creationId xmlns:a16="http://schemas.microsoft.com/office/drawing/2014/main" id="{94E72C7D-4C3C-4051-A200-8D30E6F66DF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4" name="Shape 30">
          <a:extLst>
            <a:ext uri="{FF2B5EF4-FFF2-40B4-BE49-F238E27FC236}">
              <a16:creationId xmlns:a16="http://schemas.microsoft.com/office/drawing/2014/main" id="{195DB169-96CF-41FE-8939-EE946B6BEEA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5" name="Shape 30">
          <a:extLst>
            <a:ext uri="{FF2B5EF4-FFF2-40B4-BE49-F238E27FC236}">
              <a16:creationId xmlns:a16="http://schemas.microsoft.com/office/drawing/2014/main" id="{BB258420-EE5C-4F12-BB3C-5E5755543CF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6" name="Shape 30">
          <a:extLst>
            <a:ext uri="{FF2B5EF4-FFF2-40B4-BE49-F238E27FC236}">
              <a16:creationId xmlns:a16="http://schemas.microsoft.com/office/drawing/2014/main" id="{74602DF8-C07E-4389-BE15-2A27BE28562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7" name="Shape 30">
          <a:extLst>
            <a:ext uri="{FF2B5EF4-FFF2-40B4-BE49-F238E27FC236}">
              <a16:creationId xmlns:a16="http://schemas.microsoft.com/office/drawing/2014/main" id="{50370979-2FD9-453A-A468-10723C3CFBA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8" name="Shape 30">
          <a:extLst>
            <a:ext uri="{FF2B5EF4-FFF2-40B4-BE49-F238E27FC236}">
              <a16:creationId xmlns:a16="http://schemas.microsoft.com/office/drawing/2014/main" id="{2CD8F760-9D56-45F2-BE16-DF9A2C21CE0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9" name="Shape 30">
          <a:extLst>
            <a:ext uri="{FF2B5EF4-FFF2-40B4-BE49-F238E27FC236}">
              <a16:creationId xmlns:a16="http://schemas.microsoft.com/office/drawing/2014/main" id="{A622BF03-2180-4AE7-98F3-0E718AFADDB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31FF77DD-A434-407C-B029-BEABB05ECC11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1" name="Shape 30">
          <a:extLst>
            <a:ext uri="{FF2B5EF4-FFF2-40B4-BE49-F238E27FC236}">
              <a16:creationId xmlns:a16="http://schemas.microsoft.com/office/drawing/2014/main" id="{6460994A-42CB-49A2-BDF4-70EC9FA636B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2" name="Shape 30">
          <a:extLst>
            <a:ext uri="{FF2B5EF4-FFF2-40B4-BE49-F238E27FC236}">
              <a16:creationId xmlns:a16="http://schemas.microsoft.com/office/drawing/2014/main" id="{690F6EA1-A345-49A5-B0D6-A873951B809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3" name="Shape 30">
          <a:extLst>
            <a:ext uri="{FF2B5EF4-FFF2-40B4-BE49-F238E27FC236}">
              <a16:creationId xmlns:a16="http://schemas.microsoft.com/office/drawing/2014/main" id="{A58B34A2-68F8-4163-A560-9CFFFA5B747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4" name="Shape 30">
          <a:extLst>
            <a:ext uri="{FF2B5EF4-FFF2-40B4-BE49-F238E27FC236}">
              <a16:creationId xmlns:a16="http://schemas.microsoft.com/office/drawing/2014/main" id="{BA2C18F9-FF13-4F4A-BE45-559B099871F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5" name="Shape 30">
          <a:extLst>
            <a:ext uri="{FF2B5EF4-FFF2-40B4-BE49-F238E27FC236}">
              <a16:creationId xmlns:a16="http://schemas.microsoft.com/office/drawing/2014/main" id="{C87D119E-1572-4127-9509-93F7C3CE082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6" name="Shape 30">
          <a:extLst>
            <a:ext uri="{FF2B5EF4-FFF2-40B4-BE49-F238E27FC236}">
              <a16:creationId xmlns:a16="http://schemas.microsoft.com/office/drawing/2014/main" id="{7B985AA7-C0FB-4BF4-949E-F01B501079A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7" name="Shape 30">
          <a:extLst>
            <a:ext uri="{FF2B5EF4-FFF2-40B4-BE49-F238E27FC236}">
              <a16:creationId xmlns:a16="http://schemas.microsoft.com/office/drawing/2014/main" id="{0D702412-C19E-4865-B4D3-81A9E8281A0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8" name="Shape 30">
          <a:extLst>
            <a:ext uri="{FF2B5EF4-FFF2-40B4-BE49-F238E27FC236}">
              <a16:creationId xmlns:a16="http://schemas.microsoft.com/office/drawing/2014/main" id="{85B73D70-5276-4624-A6E2-0535044CB2B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9" name="Shape 30">
          <a:extLst>
            <a:ext uri="{FF2B5EF4-FFF2-40B4-BE49-F238E27FC236}">
              <a16:creationId xmlns:a16="http://schemas.microsoft.com/office/drawing/2014/main" id="{595CF77E-4DD5-4438-9419-56FB309ABEF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0" name="Shape 30">
          <a:extLst>
            <a:ext uri="{FF2B5EF4-FFF2-40B4-BE49-F238E27FC236}">
              <a16:creationId xmlns:a16="http://schemas.microsoft.com/office/drawing/2014/main" id="{85EFBAAA-FF39-4FC5-A553-663063AC91C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1" name="Shape 30">
          <a:extLst>
            <a:ext uri="{FF2B5EF4-FFF2-40B4-BE49-F238E27FC236}">
              <a16:creationId xmlns:a16="http://schemas.microsoft.com/office/drawing/2014/main" id="{1A7E95F1-D0D0-4462-88A7-D5E467C9AFF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2" name="Shape 30">
          <a:extLst>
            <a:ext uri="{FF2B5EF4-FFF2-40B4-BE49-F238E27FC236}">
              <a16:creationId xmlns:a16="http://schemas.microsoft.com/office/drawing/2014/main" id="{F7434205-709E-4CC3-B9E8-0624D2AD769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3" name="Shape 30">
          <a:extLst>
            <a:ext uri="{FF2B5EF4-FFF2-40B4-BE49-F238E27FC236}">
              <a16:creationId xmlns:a16="http://schemas.microsoft.com/office/drawing/2014/main" id="{96471DAE-E936-44E9-9326-F51663EF849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4" name="Shape 30">
          <a:extLst>
            <a:ext uri="{FF2B5EF4-FFF2-40B4-BE49-F238E27FC236}">
              <a16:creationId xmlns:a16="http://schemas.microsoft.com/office/drawing/2014/main" id="{3F4CD796-D76A-456A-92B8-3E4BE37EF1E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5" name="Shape 30">
          <a:extLst>
            <a:ext uri="{FF2B5EF4-FFF2-40B4-BE49-F238E27FC236}">
              <a16:creationId xmlns:a16="http://schemas.microsoft.com/office/drawing/2014/main" id="{B5218FEA-4ABE-42E0-A7ED-1112F28085A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6" name="Shape 30">
          <a:extLst>
            <a:ext uri="{FF2B5EF4-FFF2-40B4-BE49-F238E27FC236}">
              <a16:creationId xmlns:a16="http://schemas.microsoft.com/office/drawing/2014/main" id="{74ECCE4D-8625-47D7-B79F-808DF4536B5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7" name="Shape 30">
          <a:extLst>
            <a:ext uri="{FF2B5EF4-FFF2-40B4-BE49-F238E27FC236}">
              <a16:creationId xmlns:a16="http://schemas.microsoft.com/office/drawing/2014/main" id="{17117B13-02D4-4B45-8F0E-91A6E0455E2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8" name="Shape 30">
          <a:extLst>
            <a:ext uri="{FF2B5EF4-FFF2-40B4-BE49-F238E27FC236}">
              <a16:creationId xmlns:a16="http://schemas.microsoft.com/office/drawing/2014/main" id="{BC1719C2-AB00-4082-BF45-9F224D28750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9" name="Shape 30">
          <a:extLst>
            <a:ext uri="{FF2B5EF4-FFF2-40B4-BE49-F238E27FC236}">
              <a16:creationId xmlns:a16="http://schemas.microsoft.com/office/drawing/2014/main" id="{AA013590-4385-4344-907D-39C09DCF4E1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0" name="Shape 30">
          <a:extLst>
            <a:ext uri="{FF2B5EF4-FFF2-40B4-BE49-F238E27FC236}">
              <a16:creationId xmlns:a16="http://schemas.microsoft.com/office/drawing/2014/main" id="{79E23053-A315-4684-9987-C517EC9BBF9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1" name="Shape 30">
          <a:extLst>
            <a:ext uri="{FF2B5EF4-FFF2-40B4-BE49-F238E27FC236}">
              <a16:creationId xmlns:a16="http://schemas.microsoft.com/office/drawing/2014/main" id="{1041A481-D420-4AED-973E-03B44070C7E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twoCellAnchor editAs="oneCell">
    <xdr:from>
      <xdr:col>2</xdr:col>
      <xdr:colOff>50800</xdr:colOff>
      <xdr:row>12</xdr:row>
      <xdr:rowOff>76200</xdr:rowOff>
    </xdr:from>
    <xdr:to>
      <xdr:col>3</xdr:col>
      <xdr:colOff>495300</xdr:colOff>
      <xdr:row>40</xdr:row>
      <xdr:rowOff>17929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1D00B10A-054D-2485-F5EE-46F398D7C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" y="3022600"/>
          <a:ext cx="4076700" cy="5275729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15</xdr:row>
      <xdr:rowOff>143691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613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21774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9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644437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13062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646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65317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9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681449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13062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646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65317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9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681449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13062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646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E0B3F9A-4165-4F94-B227-B74592825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13062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646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F711B0-20BA-4907-A8F8-9A3D77C57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56605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683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8729C25-9CFC-4321-BFE7-B62EDF9A0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56605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683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9C0719-2918-43DC-A767-07BF881C5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56605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683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44C26D0-FC87-4055-9674-20CAC83AD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56605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683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750241-F407-4AA5-9C21-2B91E33A3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56605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683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96EB911-E88D-4E77-8BFE-69F394A6B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" name="Shape 30">
          <a:extLst>
            <a:ext uri="{FF2B5EF4-FFF2-40B4-BE49-F238E27FC236}">
              <a16:creationId xmlns:a16="http://schemas.microsoft.com/office/drawing/2014/main" id="{FA7C6BD6-D0F2-485D-BCDC-2BEBB4F01C7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" name="Shape 30">
          <a:extLst>
            <a:ext uri="{FF2B5EF4-FFF2-40B4-BE49-F238E27FC236}">
              <a16:creationId xmlns:a16="http://schemas.microsoft.com/office/drawing/2014/main" id="{494D3898-CE44-4857-ABB1-B3CE86D9F61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4" name="Shape 30">
          <a:extLst>
            <a:ext uri="{FF2B5EF4-FFF2-40B4-BE49-F238E27FC236}">
              <a16:creationId xmlns:a16="http://schemas.microsoft.com/office/drawing/2014/main" id="{04DFA41B-606F-40BF-9A97-BD3823F439D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5" name="Shape 30">
          <a:extLst>
            <a:ext uri="{FF2B5EF4-FFF2-40B4-BE49-F238E27FC236}">
              <a16:creationId xmlns:a16="http://schemas.microsoft.com/office/drawing/2014/main" id="{C9CF1BDD-5DFA-400F-AF70-A9230590047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6" name="Shape 30">
          <a:extLst>
            <a:ext uri="{FF2B5EF4-FFF2-40B4-BE49-F238E27FC236}">
              <a16:creationId xmlns:a16="http://schemas.microsoft.com/office/drawing/2014/main" id="{32E0941F-747B-4B7C-BBE7-0759C9DE762E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7" name="Shape 30">
          <a:extLst>
            <a:ext uri="{FF2B5EF4-FFF2-40B4-BE49-F238E27FC236}">
              <a16:creationId xmlns:a16="http://schemas.microsoft.com/office/drawing/2014/main" id="{AB367B64-164B-4A6B-9866-F3DE59BDA9C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8" name="Shape 30">
          <a:extLst>
            <a:ext uri="{FF2B5EF4-FFF2-40B4-BE49-F238E27FC236}">
              <a16:creationId xmlns:a16="http://schemas.microsoft.com/office/drawing/2014/main" id="{C2889629-88FF-4BC3-9090-231FD7DCC40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282388</xdr:colOff>
      <xdr:row>0</xdr:row>
      <xdr:rowOff>50987</xdr:rowOff>
    </xdr:from>
    <xdr:to>
      <xdr:col>2</xdr:col>
      <xdr:colOff>2078411</xdr:colOff>
      <xdr:row>3</xdr:row>
      <xdr:rowOff>190500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AF71BC70-8004-4985-9664-F6A8F8109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988" y="50987"/>
          <a:ext cx="1796023" cy="768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0" name="Shape 30">
          <a:extLst>
            <a:ext uri="{FF2B5EF4-FFF2-40B4-BE49-F238E27FC236}">
              <a16:creationId xmlns:a16="http://schemas.microsoft.com/office/drawing/2014/main" id="{AB5B0996-4896-4AF6-AC6E-24C36C5F416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1" name="Shape 30">
          <a:extLst>
            <a:ext uri="{FF2B5EF4-FFF2-40B4-BE49-F238E27FC236}">
              <a16:creationId xmlns:a16="http://schemas.microsoft.com/office/drawing/2014/main" id="{140ED5BD-D0DA-41F3-A21C-1B1E6033EFD2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2" name="Shape 30">
          <a:extLst>
            <a:ext uri="{FF2B5EF4-FFF2-40B4-BE49-F238E27FC236}">
              <a16:creationId xmlns:a16="http://schemas.microsoft.com/office/drawing/2014/main" id="{8BD131F3-B2D8-44D5-B864-0A61DA772AA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3" name="Shape 30">
          <a:extLst>
            <a:ext uri="{FF2B5EF4-FFF2-40B4-BE49-F238E27FC236}">
              <a16:creationId xmlns:a16="http://schemas.microsoft.com/office/drawing/2014/main" id="{595A6AC1-AB73-412D-AA8B-BDDBF2E1CD5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4" name="Shape 30">
          <a:extLst>
            <a:ext uri="{FF2B5EF4-FFF2-40B4-BE49-F238E27FC236}">
              <a16:creationId xmlns:a16="http://schemas.microsoft.com/office/drawing/2014/main" id="{0E81E6E1-463A-4030-8A70-5E1EC56ED81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5" name="Shape 30">
          <a:extLst>
            <a:ext uri="{FF2B5EF4-FFF2-40B4-BE49-F238E27FC236}">
              <a16:creationId xmlns:a16="http://schemas.microsoft.com/office/drawing/2014/main" id="{5C26A277-FEF4-4C6E-96F3-CF528180323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6" name="Shape 30">
          <a:extLst>
            <a:ext uri="{FF2B5EF4-FFF2-40B4-BE49-F238E27FC236}">
              <a16:creationId xmlns:a16="http://schemas.microsoft.com/office/drawing/2014/main" id="{3D00741D-80A2-4B28-8F64-89C613C5940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7" name="Shape 30">
          <a:extLst>
            <a:ext uri="{FF2B5EF4-FFF2-40B4-BE49-F238E27FC236}">
              <a16:creationId xmlns:a16="http://schemas.microsoft.com/office/drawing/2014/main" id="{5E19EE8B-4211-4E38-9F05-8015C0CB609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8" name="Shape 30">
          <a:extLst>
            <a:ext uri="{FF2B5EF4-FFF2-40B4-BE49-F238E27FC236}">
              <a16:creationId xmlns:a16="http://schemas.microsoft.com/office/drawing/2014/main" id="{4D67CE68-E3EC-42B4-A8F6-9D53DEA6ADD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19" name="Shape 30">
          <a:extLst>
            <a:ext uri="{FF2B5EF4-FFF2-40B4-BE49-F238E27FC236}">
              <a16:creationId xmlns:a16="http://schemas.microsoft.com/office/drawing/2014/main" id="{6BB9CFD2-DC49-4419-8FF2-188E08598E96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0" name="Shape 30">
          <a:extLst>
            <a:ext uri="{FF2B5EF4-FFF2-40B4-BE49-F238E27FC236}">
              <a16:creationId xmlns:a16="http://schemas.microsoft.com/office/drawing/2014/main" id="{939D1FA5-7E08-438E-8E07-CF60F323B94B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1" name="Shape 30">
          <a:extLst>
            <a:ext uri="{FF2B5EF4-FFF2-40B4-BE49-F238E27FC236}">
              <a16:creationId xmlns:a16="http://schemas.microsoft.com/office/drawing/2014/main" id="{B4EB05FE-84E1-43FC-854F-EB35601E9B8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2" name="Shape 30">
          <a:extLst>
            <a:ext uri="{FF2B5EF4-FFF2-40B4-BE49-F238E27FC236}">
              <a16:creationId xmlns:a16="http://schemas.microsoft.com/office/drawing/2014/main" id="{9A7AF1A8-CB3E-4EAF-952D-B4C2418EB3B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3" name="Shape 30">
          <a:extLst>
            <a:ext uri="{FF2B5EF4-FFF2-40B4-BE49-F238E27FC236}">
              <a16:creationId xmlns:a16="http://schemas.microsoft.com/office/drawing/2014/main" id="{04AD7596-AE98-4B31-86DB-59A56E83064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4" name="Shape 30">
          <a:extLst>
            <a:ext uri="{FF2B5EF4-FFF2-40B4-BE49-F238E27FC236}">
              <a16:creationId xmlns:a16="http://schemas.microsoft.com/office/drawing/2014/main" id="{9BD3E001-6686-4C55-85AC-D440711D1C9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5" name="Shape 30">
          <a:extLst>
            <a:ext uri="{FF2B5EF4-FFF2-40B4-BE49-F238E27FC236}">
              <a16:creationId xmlns:a16="http://schemas.microsoft.com/office/drawing/2014/main" id="{3EF91504-908C-418E-A801-D1719E9313C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6" name="Shape 30">
          <a:extLst>
            <a:ext uri="{FF2B5EF4-FFF2-40B4-BE49-F238E27FC236}">
              <a16:creationId xmlns:a16="http://schemas.microsoft.com/office/drawing/2014/main" id="{EC5C44AE-F898-44D6-B331-48C646C8257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7" name="Shape 30">
          <a:extLst>
            <a:ext uri="{FF2B5EF4-FFF2-40B4-BE49-F238E27FC236}">
              <a16:creationId xmlns:a16="http://schemas.microsoft.com/office/drawing/2014/main" id="{D168A589-55E2-4D3D-B48A-E52E115E53B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8" name="Shape 30">
          <a:extLst>
            <a:ext uri="{FF2B5EF4-FFF2-40B4-BE49-F238E27FC236}">
              <a16:creationId xmlns:a16="http://schemas.microsoft.com/office/drawing/2014/main" id="{2DF54BE8-F9C0-46B5-927C-37F87FD8564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29" name="Shape 30">
          <a:extLst>
            <a:ext uri="{FF2B5EF4-FFF2-40B4-BE49-F238E27FC236}">
              <a16:creationId xmlns:a16="http://schemas.microsoft.com/office/drawing/2014/main" id="{FE212EA5-361D-4F96-B742-2EB03A7BE30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 editAs="oneCell">
    <xdr:from>
      <xdr:col>2</xdr:col>
      <xdr:colOff>266700</xdr:colOff>
      <xdr:row>53</xdr:row>
      <xdr:rowOff>0</xdr:rowOff>
    </xdr:from>
    <xdr:to>
      <xdr:col>2</xdr:col>
      <xdr:colOff>457200</xdr:colOff>
      <xdr:row>54</xdr:row>
      <xdr:rowOff>76200</xdr:rowOff>
    </xdr:to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97B50E99-0830-4DBA-82C9-9F5DAEC3DDB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1" name="Shape 30">
          <a:extLst>
            <a:ext uri="{FF2B5EF4-FFF2-40B4-BE49-F238E27FC236}">
              <a16:creationId xmlns:a16="http://schemas.microsoft.com/office/drawing/2014/main" id="{AE230186-62AB-4C85-ADF3-EDD19649F9B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2" name="Shape 30">
          <a:extLst>
            <a:ext uri="{FF2B5EF4-FFF2-40B4-BE49-F238E27FC236}">
              <a16:creationId xmlns:a16="http://schemas.microsoft.com/office/drawing/2014/main" id="{679BB78C-8BC3-4A34-B59D-8D80DF08C2E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3" name="Shape 30">
          <a:extLst>
            <a:ext uri="{FF2B5EF4-FFF2-40B4-BE49-F238E27FC236}">
              <a16:creationId xmlns:a16="http://schemas.microsoft.com/office/drawing/2014/main" id="{533CD3BE-3BC4-4C64-AD2B-A03AC4C36A3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4" name="Shape 30">
          <a:extLst>
            <a:ext uri="{FF2B5EF4-FFF2-40B4-BE49-F238E27FC236}">
              <a16:creationId xmlns:a16="http://schemas.microsoft.com/office/drawing/2014/main" id="{B4A89857-EC79-4EB4-BB59-7D2AB266141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5" name="Shape 30">
          <a:extLst>
            <a:ext uri="{FF2B5EF4-FFF2-40B4-BE49-F238E27FC236}">
              <a16:creationId xmlns:a16="http://schemas.microsoft.com/office/drawing/2014/main" id="{7AB20195-97F1-4A80-BCB7-DB3959A43EA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6" name="Shape 30">
          <a:extLst>
            <a:ext uri="{FF2B5EF4-FFF2-40B4-BE49-F238E27FC236}">
              <a16:creationId xmlns:a16="http://schemas.microsoft.com/office/drawing/2014/main" id="{A04C7BE6-E3BB-43FC-AD8A-C00BA2E62A0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7" name="Shape 30">
          <a:extLst>
            <a:ext uri="{FF2B5EF4-FFF2-40B4-BE49-F238E27FC236}">
              <a16:creationId xmlns:a16="http://schemas.microsoft.com/office/drawing/2014/main" id="{C3CBF03F-0EB0-485B-A82C-898A85823AA9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8" name="Shape 30">
          <a:extLst>
            <a:ext uri="{FF2B5EF4-FFF2-40B4-BE49-F238E27FC236}">
              <a16:creationId xmlns:a16="http://schemas.microsoft.com/office/drawing/2014/main" id="{0E657BD1-4F88-443E-B4EC-3980C07CBD7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39" name="Shape 30">
          <a:extLst>
            <a:ext uri="{FF2B5EF4-FFF2-40B4-BE49-F238E27FC236}">
              <a16:creationId xmlns:a16="http://schemas.microsoft.com/office/drawing/2014/main" id="{7A5B3608-8516-49DF-8FB3-2FC47CDC57B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0" name="Shape 30">
          <a:extLst>
            <a:ext uri="{FF2B5EF4-FFF2-40B4-BE49-F238E27FC236}">
              <a16:creationId xmlns:a16="http://schemas.microsoft.com/office/drawing/2014/main" id="{2F3F5138-568C-4560-9ED2-FE7F4CAFF4F0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1" name="Shape 30">
          <a:extLst>
            <a:ext uri="{FF2B5EF4-FFF2-40B4-BE49-F238E27FC236}">
              <a16:creationId xmlns:a16="http://schemas.microsoft.com/office/drawing/2014/main" id="{34F2C494-B21F-43DE-93AD-6AB568B8FA7C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2" name="Shape 30">
          <a:extLst>
            <a:ext uri="{FF2B5EF4-FFF2-40B4-BE49-F238E27FC236}">
              <a16:creationId xmlns:a16="http://schemas.microsoft.com/office/drawing/2014/main" id="{01F7B345-0FDA-4E11-9F20-62A8C17921A8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3" name="Shape 30">
          <a:extLst>
            <a:ext uri="{FF2B5EF4-FFF2-40B4-BE49-F238E27FC236}">
              <a16:creationId xmlns:a16="http://schemas.microsoft.com/office/drawing/2014/main" id="{ADC7DE9E-33D0-443F-A205-B5F98EDB2D6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4" name="Shape 30">
          <a:extLst>
            <a:ext uri="{FF2B5EF4-FFF2-40B4-BE49-F238E27FC236}">
              <a16:creationId xmlns:a16="http://schemas.microsoft.com/office/drawing/2014/main" id="{2D23A77C-4566-4BDE-9715-880EE1BCC9C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5" name="Shape 30">
          <a:extLst>
            <a:ext uri="{FF2B5EF4-FFF2-40B4-BE49-F238E27FC236}">
              <a16:creationId xmlns:a16="http://schemas.microsoft.com/office/drawing/2014/main" id="{F4605254-95E7-4541-91BB-A46EC42BE0BF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6" name="Shape 30">
          <a:extLst>
            <a:ext uri="{FF2B5EF4-FFF2-40B4-BE49-F238E27FC236}">
              <a16:creationId xmlns:a16="http://schemas.microsoft.com/office/drawing/2014/main" id="{8E54E92D-4C7F-4DC0-96B6-FA78497CAD34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7" name="Shape 30">
          <a:extLst>
            <a:ext uri="{FF2B5EF4-FFF2-40B4-BE49-F238E27FC236}">
              <a16:creationId xmlns:a16="http://schemas.microsoft.com/office/drawing/2014/main" id="{62524F08-1AF5-458D-8F76-C38D3CD7A10D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8" name="Shape 30">
          <a:extLst>
            <a:ext uri="{FF2B5EF4-FFF2-40B4-BE49-F238E27FC236}">
              <a16:creationId xmlns:a16="http://schemas.microsoft.com/office/drawing/2014/main" id="{DAE63AB3-9A5B-40A6-A449-937B71014E55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49" name="Shape 30">
          <a:extLst>
            <a:ext uri="{FF2B5EF4-FFF2-40B4-BE49-F238E27FC236}">
              <a16:creationId xmlns:a16="http://schemas.microsoft.com/office/drawing/2014/main" id="{AA1AC2E8-27F8-42CC-9530-FA3E7DDBA2FA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0" name="Shape 30">
          <a:extLst>
            <a:ext uri="{FF2B5EF4-FFF2-40B4-BE49-F238E27FC236}">
              <a16:creationId xmlns:a16="http://schemas.microsoft.com/office/drawing/2014/main" id="{503AC398-1AC9-4BC5-AE3C-CE723B6C2B43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oneCellAnchor>
    <xdr:from>
      <xdr:col>2</xdr:col>
      <xdr:colOff>266700</xdr:colOff>
      <xdr:row>53</xdr:row>
      <xdr:rowOff>0</xdr:rowOff>
    </xdr:from>
    <xdr:ext cx="190500" cy="266700"/>
    <xdr:sp macro="" textlink="">
      <xdr:nvSpPr>
        <xdr:cNvPr id="51" name="Shape 30">
          <a:extLst>
            <a:ext uri="{FF2B5EF4-FFF2-40B4-BE49-F238E27FC236}">
              <a16:creationId xmlns:a16="http://schemas.microsoft.com/office/drawing/2014/main" id="{56522C30-AB52-425B-84D7-49813D3B3E57}"/>
            </a:ext>
          </a:extLst>
        </xdr:cNvPr>
        <xdr:cNvSpPr txBox="1">
          <a:spLocks noChangeArrowheads="1"/>
        </xdr:cNvSpPr>
      </xdr:nvSpPr>
      <xdr:spPr bwMode="auto">
        <a:xfrm>
          <a:off x="1638300" y="110871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LocksWithSheet="0"/>
  </xdr:oneCellAnchor>
  <xdr:twoCellAnchor editAs="oneCell">
    <xdr:from>
      <xdr:col>0</xdr:col>
      <xdr:colOff>165101</xdr:colOff>
      <xdr:row>12</xdr:row>
      <xdr:rowOff>85162</xdr:rowOff>
    </xdr:from>
    <xdr:to>
      <xdr:col>3</xdr:col>
      <xdr:colOff>1803403</xdr:colOff>
      <xdr:row>41</xdr:row>
      <xdr:rowOff>126999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6C2AF9F8-1061-5A91-3061-AB8FE4540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2983" y="2493680"/>
          <a:ext cx="5566337" cy="6642102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14</xdr:row>
      <xdr:rowOff>56605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683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96537</xdr:colOff>
      <xdr:row>1</xdr:row>
      <xdr:rowOff>76200</xdr:rowOff>
    </xdr:from>
    <xdr:to>
      <xdr:col>10</xdr:col>
      <xdr:colOff>708279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0C7455-2E9A-4D1D-B1C2-F3F065CBF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037" y="266700"/>
          <a:ext cx="1468992" cy="438150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A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A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A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A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A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A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A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A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6</xdr:col>
      <xdr:colOff>104775</xdr:colOff>
      <xdr:row>16</xdr:row>
      <xdr:rowOff>100148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>
          <a:spLocks noChangeArrowheads="1"/>
        </xdr:cNvSpPr>
      </xdr:nvSpPr>
      <xdr:spPr bwMode="auto">
        <a:xfrm>
          <a:off x="4358640" y="2225040"/>
          <a:ext cx="104775" cy="72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141513</xdr:colOff>
      <xdr:row>1</xdr:row>
      <xdr:rowOff>10885</xdr:rowOff>
    </xdr:from>
    <xdr:to>
      <xdr:col>0</xdr:col>
      <xdr:colOff>1149531</xdr:colOff>
      <xdr:row>5</xdr:row>
      <xdr:rowOff>152403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A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78525"/>
          <a:ext cx="1008018" cy="7685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humb\Documents\COMFIAR\COLEGIO%20COMFIAR\PROYECTOS%20CANCHAS\FINAL%20PROYECTOS\FINAL%20PRESUPUESTO%20%20cancha%20multip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CION "/>
      <sheetName val="PTO INICAL"/>
      <sheetName val="APUs"/>
      <sheetName val="APUs Basicos"/>
      <sheetName val="1,1"/>
      <sheetName val="1.2"/>
      <sheetName val="1.3"/>
      <sheetName val="1.4"/>
      <sheetName val="2.1"/>
      <sheetName val="2.2"/>
      <sheetName val="2.3"/>
      <sheetName val="2.4"/>
      <sheetName val="3,1"/>
      <sheetName val="3.2"/>
      <sheetName val="3.3"/>
      <sheetName val="3.4"/>
      <sheetName val="Hoja2"/>
      <sheetName val="3.5"/>
      <sheetName val="3.6"/>
      <sheetName val="3.7"/>
      <sheetName val="3.8"/>
      <sheetName val="3.9"/>
      <sheetName val="3.10"/>
      <sheetName val="4.1"/>
      <sheetName val="4.2"/>
      <sheetName val="4.3"/>
      <sheetName val="4.4"/>
      <sheetName val="4.5"/>
      <sheetName val="4.6"/>
      <sheetName val="4.7"/>
      <sheetName val="4.8"/>
      <sheetName val="5.1"/>
      <sheetName val="5.2"/>
      <sheetName val="5.3"/>
      <sheetName val="5.4"/>
      <sheetName val="5.5"/>
      <sheetName val="5.6"/>
      <sheetName val="6.1.1"/>
      <sheetName val="6.1.2"/>
      <sheetName val="6.1.3"/>
      <sheetName val="6.1.4"/>
      <sheetName val="6.1.5"/>
      <sheetName val="6.1.6"/>
      <sheetName val="6.1.7"/>
      <sheetName val="6.2.1"/>
      <sheetName val="6.2.2"/>
      <sheetName val="6.2.3"/>
      <sheetName val="6.2.4"/>
      <sheetName val="6.2.5"/>
      <sheetName val="6.2.6"/>
      <sheetName val="6.2.7"/>
      <sheetName val="6.3.1"/>
      <sheetName val="6.3.2"/>
      <sheetName val="6.3.3"/>
      <sheetName val="6.3.4"/>
      <sheetName val="6.3.5"/>
      <sheetName val="6.3.6"/>
      <sheetName val="6.3.7"/>
      <sheetName val="6.3.8"/>
      <sheetName val="6.3.9"/>
      <sheetName val="6.3.10"/>
      <sheetName val="7.1.1"/>
      <sheetName val="7.1.2"/>
      <sheetName val="7.2.1"/>
      <sheetName val="7.2.2"/>
      <sheetName val="7.2.3"/>
      <sheetName val="7.2.4"/>
      <sheetName val="7.2.5"/>
      <sheetName val="7.2.6"/>
      <sheetName val="7.2.7"/>
      <sheetName val="7.2.8"/>
      <sheetName val="7.2.9"/>
      <sheetName val="7.2.10"/>
      <sheetName val="7.2.11"/>
      <sheetName val="7.3.1"/>
      <sheetName val="7.3.2"/>
      <sheetName val="7.4.1"/>
      <sheetName val="7.4.2"/>
      <sheetName val="7.4.3"/>
      <sheetName val="7.4.4"/>
      <sheetName val="7.4.5"/>
      <sheetName val="7.4.6"/>
      <sheetName val="7.5.1"/>
      <sheetName val="7.5.2"/>
      <sheetName val="7.5.3"/>
      <sheetName val="7.5.4"/>
      <sheetName val="7.6.1"/>
      <sheetName val="7.6.2"/>
      <sheetName val="7.6.3"/>
      <sheetName val="7.6.4"/>
      <sheetName val="7.6.6"/>
      <sheetName val="7.7.1"/>
      <sheetName val="7.7.2"/>
      <sheetName val="7.7.3"/>
      <sheetName val="7.7.4"/>
      <sheetName val="7.7.5"/>
      <sheetName val="7.8.1"/>
      <sheetName val="7.8.2"/>
      <sheetName val="7.8.3"/>
      <sheetName val="7.8.4"/>
      <sheetName val="7.9.1"/>
      <sheetName val="7.9.2"/>
      <sheetName val="7.9.3"/>
      <sheetName val="7.9.4"/>
      <sheetName val="7.9.5"/>
      <sheetName val="7.9.6"/>
      <sheetName val="7.9.7"/>
      <sheetName val="7.9.8"/>
      <sheetName val="7.9.9"/>
      <sheetName val="7.10.1"/>
      <sheetName val="7.10.2"/>
      <sheetName val="7.10.3"/>
      <sheetName val="7.10.4"/>
      <sheetName val="7.11.1"/>
      <sheetName val="7.11.2"/>
      <sheetName val="7.11.3"/>
      <sheetName val="7.11.4"/>
      <sheetName val="7.11.5"/>
      <sheetName val="7.12.1"/>
      <sheetName val="7.12.2"/>
      <sheetName val="7.12.3"/>
      <sheetName val="7.12.4"/>
      <sheetName val="7.12.5"/>
      <sheetName val="7.12.6"/>
      <sheetName val="7.12.7"/>
      <sheetName val="7.12.8"/>
      <sheetName val="7.12.9"/>
      <sheetName val="7.12.10"/>
      <sheetName val="7.12.12"/>
      <sheetName val="7.12.11"/>
      <sheetName val="7.12.13"/>
      <sheetName val="7.12.14"/>
      <sheetName val="7.12.15"/>
      <sheetName val="7.12.16"/>
      <sheetName val="7.12.17"/>
      <sheetName val="7.12.18"/>
      <sheetName val="7.12.19"/>
      <sheetName val="7.12.20"/>
      <sheetName val="7.12.21"/>
      <sheetName val="7.12.22"/>
      <sheetName val="7.12.23"/>
      <sheetName val="7.12.24"/>
      <sheetName val="7.12.25"/>
      <sheetName val="7.12.26"/>
      <sheetName val="7.12.27"/>
      <sheetName val="7.12.28"/>
      <sheetName val="7.13.1"/>
      <sheetName val="7.13.2"/>
      <sheetName val="7.14.1"/>
      <sheetName val="7.14.2"/>
      <sheetName val="7.14.3"/>
      <sheetName val="7.14.4"/>
      <sheetName val="7.14.5"/>
      <sheetName val="7.14.6"/>
      <sheetName val="7.15.1"/>
      <sheetName val="7.15.2"/>
      <sheetName val="7.15.3"/>
      <sheetName val="7.15.4"/>
      <sheetName val="7.15.5"/>
      <sheetName val="7.16.1"/>
      <sheetName val="7.16.2"/>
      <sheetName val="7.16.3"/>
      <sheetName val="7.17.1"/>
      <sheetName val="7.17.2"/>
      <sheetName val="7.17.3"/>
      <sheetName val="7.18.1"/>
      <sheetName val="7.18.2"/>
      <sheetName val="7.18.3"/>
      <sheetName val="7.18.4"/>
      <sheetName val="7.18.5"/>
      <sheetName val="7.18.6"/>
      <sheetName val="7.18.7"/>
      <sheetName val="7.18.8"/>
      <sheetName val="7.19.1"/>
      <sheetName val="7.19.2"/>
      <sheetName val="7.19.3"/>
      <sheetName val="7.19.4"/>
      <sheetName val="7.19.5"/>
      <sheetName val="7.19.6"/>
      <sheetName val="7.19.7"/>
      <sheetName val="7.19.8"/>
      <sheetName val="7.19.9"/>
      <sheetName val="8.1"/>
      <sheetName val="8.2"/>
      <sheetName val="8.3"/>
      <sheetName val="8.4"/>
      <sheetName val="8.5"/>
      <sheetName val="8.6"/>
      <sheetName val="8.7"/>
      <sheetName val="8.8"/>
      <sheetName val="8.9"/>
      <sheetName val="8.10"/>
      <sheetName val="8.11"/>
      <sheetName val="8.12"/>
      <sheetName val="8.13"/>
      <sheetName val="8.14"/>
      <sheetName val="8.15"/>
      <sheetName val="8.16"/>
      <sheetName val="8.17"/>
      <sheetName val="8.18"/>
      <sheetName val="8.19"/>
      <sheetName val="8.20"/>
      <sheetName val="8.21"/>
      <sheetName val="8.22"/>
      <sheetName val="8.23"/>
      <sheetName val="8.24"/>
      <sheetName val="8.25"/>
      <sheetName val="8.26"/>
      <sheetName val="8.27"/>
    </sheetNames>
    <sheetDataSet>
      <sheetData sheetId="0"/>
      <sheetData sheetId="1">
        <row r="7">
          <cell r="B7" t="str">
            <v>1.</v>
          </cell>
        </row>
        <row r="8">
          <cell r="B8" t="str">
            <v>1.1</v>
          </cell>
          <cell r="C8" t="str">
            <v xml:space="preserve">Cerramiento en Tela Bogota H=2,10 </v>
          </cell>
          <cell r="D8" t="str">
            <v>ML</v>
          </cell>
        </row>
        <row r="9">
          <cell r="B9" t="str">
            <v>1.2</v>
          </cell>
          <cell r="C9" t="str">
            <v>Desmonte de Porterias y Malla Acrilica Perimetral</v>
          </cell>
          <cell r="D9" t="str">
            <v>GLB</v>
          </cell>
        </row>
        <row r="10">
          <cell r="B10" t="str">
            <v>1.3</v>
          </cell>
          <cell r="C10" t="str">
            <v xml:space="preserve">Retiro de resina epoxica existente </v>
          </cell>
          <cell r="D10" t="str">
            <v>M2</v>
          </cell>
        </row>
        <row r="11">
          <cell r="B11">
            <v>1.4</v>
          </cell>
          <cell r="C11" t="str">
            <v>Escarificacion de placa existente</v>
          </cell>
          <cell r="D11" t="str">
            <v>M2</v>
          </cell>
        </row>
        <row r="13">
          <cell r="B13" t="str">
            <v>2.</v>
          </cell>
        </row>
        <row r="14">
          <cell r="B14" t="str">
            <v>2.1</v>
          </cell>
          <cell r="C14" t="str">
            <v>Limpieza y Adecuación de Dilataciones</v>
          </cell>
          <cell r="D14" t="str">
            <v>ML</v>
          </cell>
        </row>
        <row r="15">
          <cell r="B15" t="str">
            <v>2.2</v>
          </cell>
          <cell r="C15" t="str">
            <v>Confinamiento en Baldosa de Granito</v>
          </cell>
          <cell r="D15" t="str">
            <v>ML</v>
          </cell>
        </row>
        <row r="16">
          <cell r="B16" t="str">
            <v>2.3</v>
          </cell>
          <cell r="C16" t="str">
            <v xml:space="preserve"> Piso en Baldosa de Granito 0,3*0,3</v>
          </cell>
        </row>
        <row r="17">
          <cell r="B17" t="str">
            <v>2.4</v>
          </cell>
          <cell r="C17" t="str">
            <v>Pulida Baldosin de Granito con Maquina</v>
          </cell>
          <cell r="D17" t="str">
            <v>M2</v>
          </cell>
        </row>
        <row r="20">
          <cell r="B20" t="str">
            <v>3.</v>
          </cell>
        </row>
        <row r="21">
          <cell r="B21" t="str">
            <v>3.1</v>
          </cell>
          <cell r="C21" t="str">
            <v>Suministro e Instalación de Demarcación Reglamentaria en Pintura  Trafico Acrilica</v>
          </cell>
          <cell r="D21" t="str">
            <v>ML</v>
          </cell>
        </row>
        <row r="22">
          <cell r="B22" t="str">
            <v>3.2</v>
          </cell>
          <cell r="C22" t="str">
            <v>Suministro e Instalación Malla Perimetral en Nylon CAL 4</v>
          </cell>
          <cell r="D22" t="str">
            <v>M2</v>
          </cell>
        </row>
        <row r="23">
          <cell r="B23" t="str">
            <v>3.3</v>
          </cell>
          <cell r="C23" t="str">
            <v>Suministro e Instalación torres mixtas para micro y baloncesto  Con Tablero, Incluye Mallas</v>
          </cell>
          <cell r="D23" t="str">
            <v>GLB</v>
          </cell>
        </row>
        <row r="24">
          <cell r="B24" t="str">
            <v>3.4</v>
          </cell>
          <cell r="C24" t="str">
            <v>Mastiles y malla para Voley-Ball</v>
          </cell>
          <cell r="D24" t="str">
            <v>JGO</v>
          </cell>
        </row>
      </sheetData>
      <sheetData sheetId="2"/>
      <sheetData sheetId="3">
        <row r="146">
          <cell r="B146" t="str">
            <v>M3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hyperlink" Target="https://interelectricas.com.co/redes-estructuradas/2731-curva-horizontal-para-bandeja-90-20-x-8-cm-interior.html" TargetMode="External"/><Relationship Id="rId1" Type="http://schemas.openxmlformats.org/officeDocument/2006/relationships/hyperlink" Target="https://cineleco.com/producto/bandeja-porta-cable-economica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hyperlink" Target="https://interelectricas.com.co/redes-estructuradas/2731-curva-horizontal-para-bandeja-90-20-x-8-cm-interior.html" TargetMode="External"/><Relationship Id="rId1" Type="http://schemas.openxmlformats.org/officeDocument/2006/relationships/hyperlink" Target="https://cineleco.com/producto/bandeja-porta-cable-economica/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https://interelectricas.com.co/redes-estructuradas/2731-curva-horizontal-para-bandeja-90-20-x-8-cm-interior.html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ransformadores.com.co/product.php?idcategoria=34&amp;idsubcategoria=129&amp;idprodu=284&amp;pronom=Fleje%20o%20Cinta%20Metalica%20en%20Acero%20Inoxidable%20de%205/8" TargetMode="External"/><Relationship Id="rId2" Type="http://schemas.openxmlformats.org/officeDocument/2006/relationships/hyperlink" Target="http://www.transformadores.com.co/product.php?idcategoria=34&amp;idsubcategoria=34&amp;idprodu=280&amp;pronom=Hebilla%20en%20Acero%20Inoxidable%20para%20Fleje%20o%20Cinta%20Metalica%205/8" TargetMode="External"/><Relationship Id="rId1" Type="http://schemas.openxmlformats.org/officeDocument/2006/relationships/hyperlink" Target="https://articulo.mercadolibre.com.co/MCO-531595388-lampara-para-exterior-solar-led-de-90w-con-sensor-de-luz-_JM?searchVariation=42329863522" TargetMode="External"/><Relationship Id="rId5" Type="http://schemas.openxmlformats.org/officeDocument/2006/relationships/drawing" Target="../drawings/drawing19.xml"/><Relationship Id="rId4" Type="http://schemas.openxmlformats.org/officeDocument/2006/relationships/hyperlink" Target="https://interelectricas.com.co/herrajes-electricos/38-brazo-para-soporte-luminaria-horizontal-1-x-1-20-mts-1-doblez-70-150-w.html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hyperlink" Target="http://www.transformadores.com.co/product.php?idcategoria=34&amp;idsubcategoria=129&amp;idprodu=284&amp;pronom=Fleje%20o%20Cinta%20Metalica%20en%20Acero%20Inoxidable%20de%205/8" TargetMode="External"/><Relationship Id="rId1" Type="http://schemas.openxmlformats.org/officeDocument/2006/relationships/hyperlink" Target="http://www.transformadores.com.co/product.php?idcategoria=34&amp;idsubcategoria=34&amp;idprodu=280&amp;pronom=Hebilla%20en%20Acero%20Inoxidable%20para%20Fleje%20o%20Cinta%20Metalica%205/8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s://interelectricas.com.co/cajas-y-tableros/1056-caja-contador-compac-macromedicion-con-lupa.html" TargetMode="External"/><Relationship Id="rId2" Type="http://schemas.openxmlformats.org/officeDocument/2006/relationships/hyperlink" Target="http://www.transformadores.com.co/product.php?idcategoria=34&amp;idsubcategoria=129&amp;idprodu=284&amp;pronom=Fleje%20o%20Cinta%20Metalica%20en%20Acero%20Inoxidable%20de%205/8" TargetMode="External"/><Relationship Id="rId1" Type="http://schemas.openxmlformats.org/officeDocument/2006/relationships/hyperlink" Target="http://www.transformadores.com.co/product.php?idcategoria=34&amp;idsubcategoria=34&amp;idprodu=280&amp;pronom=Hebilla%20en%20Acero%20Inoxidable%20para%20Fleje%20o%20Cinta%20Metalica%205/8" TargetMode="External"/><Relationship Id="rId4" Type="http://schemas.openxmlformats.org/officeDocument/2006/relationships/drawing" Target="../drawings/drawing42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hyperlink" Target="https://interelectricas.com.co/cajas-y-tableros/1054-caja-contador-trifasica-horizontal-para-2-medidor-57x60x18.html" TargetMode="Externa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hyperlink" Target="https://interelectricas.com.co/cajas-y-tableros/2337-caja-contador-trifasica-vertical-para-4-medidor-112x54x18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hyperlink" Target="https://ineldec.com/producto/medidor-trifasico-tetrafilar-max-meter/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hyperlink" Target="http://www.ie.com.co/product.php?idcategoria=50&amp;idsubcategoria=158&amp;idprodu=3510&amp;pronom=Medidor%20Bifasico%20Electromagnetico%20%205-100A%20%20Lcd" TargetMode="Externa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hyperlink" Target="https://industrialesandes.co/maniobra/358-riel-din-1-metro.html" TargetMode="External"/><Relationship Id="rId1" Type="http://schemas.openxmlformats.org/officeDocument/2006/relationships/hyperlink" Target="https://www.homecenter.com.co/homecenter-co/product/163602/mini-breaker-easy9-1-polo-63-a-10-ka-127-230-v-ac-curva-c-riel-din/163602/?queryId=94ef3ab2-8b53-4622-9ad7-4d6c8ecb3d8a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hyperlink" Target="https://www.homecenter.com.co/homecenter-co/product/320586/mini-breaker-easy9-2-polos-63-a-10-ka-230-400-v-ac-curva-c-riel-din/320586/?queryId=94ef3ab2-8b53-4622-9ad7-4d6c8ecb3d8a" TargetMode="External"/><Relationship Id="rId1" Type="http://schemas.openxmlformats.org/officeDocument/2006/relationships/hyperlink" Target="https://industrialesandes.co/maniobra/358-riel-din-1-metro.html" TargetMode="Externa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hyperlink" Target="https://www.homecenter.com.co/homecenter-co/product/86365/cinta-aislante-profesional-20m-x-19mm/86365/?queryId=be4f4e08-36a7-46f7-b8be-6e26b1988520" TargetMode="External"/><Relationship Id="rId1" Type="http://schemas.openxmlformats.org/officeDocument/2006/relationships/hyperlink" Target="https://www.homecenter.com.co/homecenter-co/product/311558/cinta-aislante-rojo-10m-x-19mm/311558/?queryId=be4f4e08-36a7-46f7-b8be-6e26b1988520" TargetMode="Externa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hyperlink" Target="https://www.homecenter.com.co/homecenter-co/product/86365/cinta-aislante-profesional-20m-x-19mm/86365/?queryId=be4f4e08-36a7-46f7-b8be-6e26b1988520" TargetMode="External"/><Relationship Id="rId1" Type="http://schemas.openxmlformats.org/officeDocument/2006/relationships/hyperlink" Target="https://www.homecenter.com.co/homecenter-co/product/311558/cinta-aislante-rojo-10m-x-19mm/311558/?queryId=be4f4e08-36a7-46f7-b8be-6e26b1988520" TargetMode="Externa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hyperlink" Target="https://interelectricas.com.co/alambres-y-cables/1976-cable-de-aluminio-desnudo-no-1-0-acsr-metro.html" TargetMode="Externa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hyperlink" Target="https://interelectricas.com.co/alambres-y-cables/1979-cable-de-aluminio-desnudo-no-2-0-acsr-metro.html" TargetMode="Externa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hyperlink" Target="https://interelectricas.com.co/postes-de-concreto-y-metalicos/2397-poste-de-concreto-pretensado-de-10-metros-1050-kg.html" TargetMode="External"/><Relationship Id="rId2" Type="http://schemas.openxmlformats.org/officeDocument/2006/relationships/hyperlink" Target="https://www.homecenter.com.co/homecenter-co/product/86365/cinta-aislante-profesional-20m-x-19mm/86365/?queryId=be4f4e08-36a7-46f7-b8be-6e26b1988520" TargetMode="External"/><Relationship Id="rId1" Type="http://schemas.openxmlformats.org/officeDocument/2006/relationships/hyperlink" Target="https://www.homecenter.com.co/homecenter-co/product/311558/cinta-aislante-rojo-10m-x-19mm/311558/?queryId=be4f4e08-36a7-46f7-b8be-6e26b1988520" TargetMode="External"/><Relationship Id="rId4" Type="http://schemas.openxmlformats.org/officeDocument/2006/relationships/drawing" Target="../drawings/drawing83.x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hyperlink" Target="https://interelectricas.com.co/postes-de-concreto-y-metalicos/2400-poste-de-concreto-pretensado-de-12-metros-1050-kg.html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hyperlink" Target="https://interelectricas.com.co/postes-de-concreto-y-metalicos/2402-poste-de-concreto-pretensado-de-14-metros-1050-kg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hyperlink" Target="https://interelectricas.com.co/postes-de-concreto-y-metalicos/2396-poste-de-concreto-pretensado-de-10-metros-750-kg.html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hyperlink" Target="https://interelectricas.com.co/postes-de-concreto-y-metalicos/2399-poste-de-concreto-pretensado-de-12-metros-750-kg.html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hyperlink" Target="https://interelectricas.com.co/postes-de-concreto-y-metalicos/2401-poste-de-concreto-pretensado-de-14-metros-750-kg.html" TargetMode="Externa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98"/>
  <sheetViews>
    <sheetView topLeftCell="A13" zoomScale="90" zoomScaleNormal="90" workbookViewId="0">
      <selection activeCell="I13" sqref="I13"/>
    </sheetView>
  </sheetViews>
  <sheetFormatPr baseColWidth="10" defaultRowHeight="14.25"/>
  <cols>
    <col min="1" max="1" width="2.75" style="152" customWidth="1"/>
    <col min="2" max="5" width="11" style="152"/>
    <col min="6" max="6" width="12.125" style="152" bestFit="1" customWidth="1"/>
    <col min="7" max="7" width="11.75" style="152" bestFit="1" customWidth="1"/>
    <col min="8" max="8" width="13" style="152" customWidth="1"/>
    <col min="9" max="10" width="14.125" style="152" bestFit="1" customWidth="1"/>
    <col min="11" max="16384" width="11" style="152"/>
  </cols>
  <sheetData>
    <row r="1" spans="2:8" ht="15" thickBot="1"/>
    <row r="2" spans="2:8" ht="15.75" thickBot="1">
      <c r="B2" s="383" t="s">
        <v>236</v>
      </c>
      <c r="C2" s="384"/>
      <c r="D2" s="384"/>
      <c r="E2" s="384"/>
      <c r="F2" s="384"/>
      <c r="G2" s="384"/>
      <c r="H2" s="385"/>
    </row>
    <row r="3" spans="2:8" ht="15" thickBot="1"/>
    <row r="4" spans="2:8">
      <c r="B4" s="386" t="s">
        <v>445</v>
      </c>
      <c r="C4" s="387"/>
      <c r="D4" s="387"/>
      <c r="E4" s="387"/>
      <c r="F4" s="387"/>
      <c r="G4" s="387"/>
      <c r="H4" s="388"/>
    </row>
    <row r="5" spans="2:8" ht="15" thickBot="1">
      <c r="B5" s="389"/>
      <c r="C5" s="390"/>
      <c r="D5" s="390"/>
      <c r="E5" s="390"/>
      <c r="F5" s="390"/>
      <c r="G5" s="390"/>
      <c r="H5" s="391"/>
    </row>
    <row r="6" spans="2:8" ht="15" thickBot="1">
      <c r="B6" s="153"/>
      <c r="C6" s="153"/>
      <c r="D6" s="153"/>
      <c r="E6" s="153"/>
      <c r="F6" s="153"/>
      <c r="G6" s="153"/>
      <c r="H6" s="153"/>
    </row>
    <row r="7" spans="2:8">
      <c r="B7" s="154" t="s">
        <v>237</v>
      </c>
      <c r="C7" s="154" t="s">
        <v>78</v>
      </c>
      <c r="D7" s="154" t="s">
        <v>81</v>
      </c>
      <c r="E7" s="392" t="s">
        <v>238</v>
      </c>
      <c r="F7" s="393"/>
      <c r="G7" s="393"/>
      <c r="H7" s="394"/>
    </row>
    <row r="8" spans="2:8" ht="15" thickBot="1">
      <c r="B8" s="355" t="str">
        <f>'[1]PTO INICAL'!B7</f>
        <v>1.</v>
      </c>
      <c r="C8" s="355" t="str">
        <f>'[1]PTO INICAL'!B8</f>
        <v>1.1</v>
      </c>
      <c r="D8" s="355" t="str">
        <f>'[1]PTO INICAL'!D8</f>
        <v>ML</v>
      </c>
      <c r="E8" s="395" t="str">
        <f>'[1]PTO INICAL'!C8</f>
        <v xml:space="preserve">Cerramiento en Tela Bogota H=2,10 </v>
      </c>
      <c r="F8" s="396"/>
      <c r="G8" s="396"/>
      <c r="H8" s="397"/>
    </row>
    <row r="9" spans="2:8" ht="15" thickBot="1"/>
    <row r="10" spans="2:8" ht="15" thickBot="1">
      <c r="B10" s="398" t="s">
        <v>128</v>
      </c>
      <c r="C10" s="399"/>
      <c r="D10" s="399"/>
      <c r="E10" s="399"/>
      <c r="F10" s="399"/>
      <c r="G10" s="399"/>
      <c r="H10" s="400"/>
    </row>
    <row r="11" spans="2:8" ht="15" thickBot="1">
      <c r="B11" s="401" t="s">
        <v>79</v>
      </c>
      <c r="C11" s="402"/>
      <c r="D11" s="402"/>
      <c r="E11" s="349" t="s">
        <v>232</v>
      </c>
      <c r="F11" s="349" t="s">
        <v>239</v>
      </c>
      <c r="G11" s="349" t="s">
        <v>82</v>
      </c>
      <c r="H11" s="161" t="s">
        <v>240</v>
      </c>
    </row>
    <row r="12" spans="2:8">
      <c r="B12" s="407" t="s">
        <v>446</v>
      </c>
      <c r="C12" s="408"/>
      <c r="D12" s="408"/>
      <c r="E12" s="350" t="s">
        <v>2</v>
      </c>
      <c r="F12" s="169"/>
      <c r="G12" s="350"/>
      <c r="H12" s="169">
        <f>G12*F12</f>
        <v>0</v>
      </c>
    </row>
    <row r="13" spans="2:8">
      <c r="B13" s="409" t="s">
        <v>447</v>
      </c>
      <c r="C13" s="410"/>
      <c r="D13" s="410"/>
      <c r="E13" s="352" t="s">
        <v>4</v>
      </c>
      <c r="F13" s="169"/>
      <c r="G13" s="352"/>
      <c r="H13" s="169">
        <f t="shared" ref="H13:H18" si="0">G13*F13</f>
        <v>0</v>
      </c>
    </row>
    <row r="14" spans="2:8">
      <c r="B14" s="409"/>
      <c r="C14" s="410"/>
      <c r="D14" s="410"/>
      <c r="E14" s="352"/>
      <c r="F14" s="169"/>
      <c r="G14" s="352"/>
      <c r="H14" s="169">
        <f t="shared" si="0"/>
        <v>0</v>
      </c>
    </row>
    <row r="15" spans="2:8">
      <c r="B15" s="409"/>
      <c r="C15" s="410"/>
      <c r="D15" s="410"/>
      <c r="E15" s="352"/>
      <c r="F15" s="169"/>
      <c r="G15" s="352"/>
      <c r="H15" s="169">
        <f t="shared" si="0"/>
        <v>0</v>
      </c>
    </row>
    <row r="16" spans="2:8">
      <c r="B16" s="409"/>
      <c r="C16" s="410"/>
      <c r="D16" s="410"/>
      <c r="E16" s="352"/>
      <c r="F16" s="169"/>
      <c r="G16" s="352"/>
      <c r="H16" s="169">
        <f t="shared" si="0"/>
        <v>0</v>
      </c>
    </row>
    <row r="17" spans="2:8">
      <c r="B17" s="409"/>
      <c r="C17" s="410"/>
      <c r="D17" s="410"/>
      <c r="E17" s="352"/>
      <c r="F17" s="169"/>
      <c r="G17" s="352"/>
      <c r="H17" s="169">
        <f t="shared" si="0"/>
        <v>0</v>
      </c>
    </row>
    <row r="18" spans="2:8" ht="15" thickBot="1">
      <c r="B18" s="403"/>
      <c r="C18" s="404"/>
      <c r="D18" s="404"/>
      <c r="E18" s="353"/>
      <c r="F18" s="169"/>
      <c r="G18" s="353"/>
      <c r="H18" s="169">
        <f t="shared" si="0"/>
        <v>0</v>
      </c>
    </row>
    <row r="19" spans="2:8" ht="15" thickBot="1">
      <c r="B19" s="401" t="s">
        <v>249</v>
      </c>
      <c r="C19" s="402"/>
      <c r="D19" s="402"/>
      <c r="E19" s="349" t="s">
        <v>250</v>
      </c>
      <c r="F19" s="170"/>
      <c r="G19" s="164"/>
      <c r="H19" s="170">
        <f>SUM(H12:H18)*0.05</f>
        <v>0</v>
      </c>
    </row>
    <row r="20" spans="2:8" ht="15" thickBot="1">
      <c r="B20" s="166"/>
      <c r="C20" s="166"/>
      <c r="D20" s="166"/>
      <c r="E20" s="166"/>
      <c r="F20" s="405" t="s">
        <v>241</v>
      </c>
      <c r="G20" s="406"/>
      <c r="H20" s="171">
        <f>SUM(H12:H19)</f>
        <v>0</v>
      </c>
    </row>
    <row r="21" spans="2:8" ht="15" thickBot="1"/>
    <row r="22" spans="2:8" ht="15" thickBot="1">
      <c r="B22" s="398" t="s">
        <v>242</v>
      </c>
      <c r="C22" s="399"/>
      <c r="D22" s="399"/>
      <c r="E22" s="399"/>
      <c r="F22" s="399"/>
      <c r="G22" s="399"/>
      <c r="H22" s="400"/>
    </row>
    <row r="23" spans="2:8" ht="15" thickBot="1">
      <c r="B23" s="401" t="s">
        <v>79</v>
      </c>
      <c r="C23" s="402"/>
      <c r="D23" s="402"/>
      <c r="E23" s="349" t="s">
        <v>84</v>
      </c>
      <c r="F23" s="349" t="s">
        <v>245</v>
      </c>
      <c r="G23" s="349" t="s">
        <v>248</v>
      </c>
      <c r="H23" s="161" t="s">
        <v>240</v>
      </c>
    </row>
    <row r="24" spans="2:8">
      <c r="B24" s="407" t="s">
        <v>251</v>
      </c>
      <c r="C24" s="408"/>
      <c r="D24" s="408"/>
      <c r="E24" s="350" t="s">
        <v>250</v>
      </c>
      <c r="F24" s="350"/>
      <c r="G24" s="183"/>
      <c r="H24" s="172"/>
    </row>
    <row r="25" spans="2:8">
      <c r="B25" s="409"/>
      <c r="C25" s="410"/>
      <c r="D25" s="410"/>
      <c r="E25" s="352"/>
      <c r="F25" s="352"/>
      <c r="G25" s="352"/>
      <c r="H25" s="356"/>
    </row>
    <row r="26" spans="2:8">
      <c r="B26" s="409"/>
      <c r="C26" s="410"/>
      <c r="D26" s="410"/>
      <c r="E26" s="352"/>
      <c r="F26" s="352"/>
      <c r="G26" s="352"/>
      <c r="H26" s="356"/>
    </row>
    <row r="27" spans="2:8">
      <c r="B27" s="409"/>
      <c r="C27" s="410"/>
      <c r="D27" s="410"/>
      <c r="E27" s="352"/>
      <c r="F27" s="352"/>
      <c r="G27" s="352"/>
      <c r="H27" s="356"/>
    </row>
    <row r="28" spans="2:8">
      <c r="B28" s="409"/>
      <c r="C28" s="410"/>
      <c r="D28" s="410"/>
      <c r="E28" s="352"/>
      <c r="F28" s="352"/>
      <c r="G28" s="352"/>
      <c r="H28" s="356"/>
    </row>
    <row r="29" spans="2:8">
      <c r="B29" s="409"/>
      <c r="C29" s="410"/>
      <c r="D29" s="410"/>
      <c r="E29" s="352"/>
      <c r="F29" s="352"/>
      <c r="G29" s="352"/>
      <c r="H29" s="356"/>
    </row>
    <row r="30" spans="2:8" ht="15" thickBot="1">
      <c r="B30" s="403"/>
      <c r="C30" s="404"/>
      <c r="D30" s="404"/>
      <c r="E30" s="353"/>
      <c r="F30" s="353"/>
      <c r="G30" s="353"/>
      <c r="H30" s="357"/>
    </row>
    <row r="31" spans="2:8" ht="15" thickBot="1">
      <c r="B31" s="401"/>
      <c r="C31" s="402"/>
      <c r="D31" s="402"/>
      <c r="E31" s="349"/>
      <c r="F31" s="164"/>
      <c r="G31" s="164"/>
      <c r="H31" s="165"/>
    </row>
    <row r="32" spans="2:8" ht="15" thickBot="1">
      <c r="B32" s="166"/>
      <c r="C32" s="166"/>
      <c r="D32" s="166"/>
      <c r="E32" s="166"/>
      <c r="F32" s="405" t="s">
        <v>243</v>
      </c>
      <c r="G32" s="406"/>
      <c r="H32" s="171">
        <f>SUM(H24:H31)</f>
        <v>0</v>
      </c>
    </row>
    <row r="33" spans="2:9" ht="15" thickBot="1"/>
    <row r="34" spans="2:9" ht="15" thickBot="1">
      <c r="B34" s="398" t="s">
        <v>143</v>
      </c>
      <c r="C34" s="399"/>
      <c r="D34" s="399"/>
      <c r="E34" s="399"/>
      <c r="F34" s="399"/>
      <c r="G34" s="399"/>
      <c r="H34" s="400"/>
    </row>
    <row r="35" spans="2:9" ht="15" thickBot="1">
      <c r="B35" s="398" t="s">
        <v>79</v>
      </c>
      <c r="C35" s="411"/>
      <c r="D35" s="349" t="s">
        <v>247</v>
      </c>
      <c r="E35" s="349" t="s">
        <v>98</v>
      </c>
      <c r="F35" s="349" t="s">
        <v>100</v>
      </c>
      <c r="G35" s="349" t="s">
        <v>246</v>
      </c>
      <c r="H35" s="161" t="s">
        <v>240</v>
      </c>
    </row>
    <row r="36" spans="2:9">
      <c r="B36" s="412" t="s">
        <v>252</v>
      </c>
      <c r="C36" s="413"/>
      <c r="D36" s="351"/>
      <c r="E36" s="173"/>
      <c r="F36" s="173"/>
      <c r="G36" s="352"/>
      <c r="H36" s="174"/>
    </row>
    <row r="37" spans="2:9">
      <c r="B37" s="414" t="s">
        <v>448</v>
      </c>
      <c r="C37" s="415"/>
      <c r="D37" s="352"/>
      <c r="E37" s="169"/>
      <c r="F37" s="169"/>
      <c r="G37" s="352"/>
      <c r="H37" s="175"/>
    </row>
    <row r="38" spans="2:9">
      <c r="B38" s="414"/>
      <c r="C38" s="415"/>
      <c r="D38" s="358"/>
      <c r="E38" s="352"/>
      <c r="F38" s="169"/>
      <c r="G38" s="352"/>
      <c r="H38" s="175"/>
    </row>
    <row r="39" spans="2:9">
      <c r="B39" s="414"/>
      <c r="C39" s="415"/>
      <c r="D39" s="358"/>
      <c r="E39" s="352"/>
      <c r="F39" s="169"/>
      <c r="G39" s="352"/>
      <c r="H39" s="175"/>
    </row>
    <row r="40" spans="2:9">
      <c r="B40" s="414"/>
      <c r="C40" s="415"/>
      <c r="D40" s="358"/>
      <c r="E40" s="352"/>
      <c r="F40" s="169"/>
      <c r="G40" s="352"/>
      <c r="H40" s="175"/>
    </row>
    <row r="41" spans="2:9">
      <c r="B41" s="414"/>
      <c r="C41" s="415"/>
      <c r="D41" s="358"/>
      <c r="E41" s="352"/>
      <c r="F41" s="169"/>
      <c r="G41" s="352"/>
      <c r="H41" s="175"/>
    </row>
    <row r="42" spans="2:9" ht="15" thickBot="1">
      <c r="B42" s="419"/>
      <c r="C42" s="420"/>
      <c r="D42" s="359"/>
      <c r="E42" s="354"/>
      <c r="F42" s="169"/>
      <c r="G42" s="354"/>
      <c r="H42" s="178"/>
    </row>
    <row r="43" spans="2:9" ht="15.75" thickBot="1">
      <c r="B43" s="401"/>
      <c r="C43" s="402"/>
      <c r="D43" s="402"/>
      <c r="E43" s="349"/>
      <c r="F43" s="349"/>
      <c r="G43" s="349"/>
      <c r="H43" s="360"/>
    </row>
    <row r="44" spans="2:9" ht="15.75" customHeight="1" thickBot="1">
      <c r="B44" s="166"/>
      <c r="C44" s="166"/>
      <c r="D44" s="166"/>
      <c r="E44" s="166"/>
      <c r="F44" s="405" t="s">
        <v>257</v>
      </c>
      <c r="G44" s="406"/>
      <c r="H44" s="360">
        <f>SUM(H36:H43)</f>
        <v>0</v>
      </c>
    </row>
    <row r="45" spans="2:9" ht="15" thickBot="1"/>
    <row r="46" spans="2:9" ht="15" thickBot="1">
      <c r="F46" s="405" t="s">
        <v>244</v>
      </c>
      <c r="G46" s="406"/>
      <c r="H46" s="171">
        <f>ROUND(H44+H32+H20,0)</f>
        <v>0</v>
      </c>
      <c r="I46" s="192"/>
    </row>
    <row r="47" spans="2:9">
      <c r="B47" s="152" t="s">
        <v>449</v>
      </c>
    </row>
    <row r="50" spans="2:8" ht="15" thickBot="1"/>
    <row r="51" spans="2:8" ht="15.75" thickBot="1">
      <c r="B51" s="383" t="s">
        <v>236</v>
      </c>
      <c r="C51" s="384"/>
      <c r="D51" s="384"/>
      <c r="E51" s="384"/>
      <c r="F51" s="384"/>
      <c r="G51" s="384"/>
      <c r="H51" s="385"/>
    </row>
    <row r="52" spans="2:8" ht="15" thickBot="1"/>
    <row r="53" spans="2:8" ht="14.25" customHeight="1">
      <c r="B53" s="386" t="s">
        <v>445</v>
      </c>
      <c r="C53" s="387"/>
      <c r="D53" s="387"/>
      <c r="E53" s="387"/>
      <c r="F53" s="387"/>
      <c r="G53" s="387"/>
      <c r="H53" s="388"/>
    </row>
    <row r="54" spans="2:8" ht="15" thickBot="1">
      <c r="B54" s="389"/>
      <c r="C54" s="390"/>
      <c r="D54" s="390"/>
      <c r="E54" s="390"/>
      <c r="F54" s="390"/>
      <c r="G54" s="390"/>
      <c r="H54" s="391"/>
    </row>
    <row r="55" spans="2:8" ht="15" thickBot="1">
      <c r="B55" s="153"/>
      <c r="C55" s="153"/>
      <c r="D55" s="153"/>
      <c r="E55" s="153"/>
      <c r="F55" s="153"/>
      <c r="G55" s="153"/>
      <c r="H55" s="153"/>
    </row>
    <row r="56" spans="2:8">
      <c r="B56" s="154" t="s">
        <v>237</v>
      </c>
      <c r="C56" s="154" t="s">
        <v>78</v>
      </c>
      <c r="D56" s="154" t="s">
        <v>81</v>
      </c>
      <c r="E56" s="392" t="s">
        <v>238</v>
      </c>
      <c r="F56" s="393"/>
      <c r="G56" s="393"/>
      <c r="H56" s="394"/>
    </row>
    <row r="57" spans="2:8" ht="27.75" customHeight="1" thickBot="1">
      <c r="B57" s="355" t="str">
        <f>'[1]PTO INICAL'!B7</f>
        <v>1.</v>
      </c>
      <c r="C57" s="355" t="str">
        <f>'[1]PTO INICAL'!B9</f>
        <v>1.2</v>
      </c>
      <c r="D57" s="361" t="str">
        <f>'[1]PTO INICAL'!D9</f>
        <v>GLB</v>
      </c>
      <c r="E57" s="416" t="str">
        <f>'[1]PTO INICAL'!C9</f>
        <v>Desmonte de Porterias y Malla Acrilica Perimetral</v>
      </c>
      <c r="F57" s="417"/>
      <c r="G57" s="417"/>
      <c r="H57" s="418"/>
    </row>
    <row r="58" spans="2:8" ht="15" thickBot="1"/>
    <row r="59" spans="2:8" ht="15" thickBot="1">
      <c r="B59" s="398" t="s">
        <v>128</v>
      </c>
      <c r="C59" s="399"/>
      <c r="D59" s="399"/>
      <c r="E59" s="399"/>
      <c r="F59" s="399"/>
      <c r="G59" s="399"/>
      <c r="H59" s="400"/>
    </row>
    <row r="60" spans="2:8" ht="15" thickBot="1">
      <c r="B60" s="401" t="s">
        <v>79</v>
      </c>
      <c r="C60" s="402"/>
      <c r="D60" s="402"/>
      <c r="E60" s="349" t="s">
        <v>232</v>
      </c>
      <c r="F60" s="349" t="s">
        <v>239</v>
      </c>
      <c r="G60" s="349" t="s">
        <v>82</v>
      </c>
      <c r="H60" s="161" t="s">
        <v>240</v>
      </c>
    </row>
    <row r="61" spans="2:8">
      <c r="B61" s="407"/>
      <c r="C61" s="408"/>
      <c r="D61" s="408"/>
      <c r="E61" s="169"/>
      <c r="F61" s="169"/>
      <c r="G61" s="196"/>
      <c r="H61" s="172"/>
    </row>
    <row r="62" spans="2:8">
      <c r="B62" s="409"/>
      <c r="C62" s="410"/>
      <c r="D62" s="410"/>
      <c r="E62" s="352"/>
      <c r="F62" s="362"/>
      <c r="G62" s="352"/>
      <c r="H62" s="356"/>
    </row>
    <row r="63" spans="2:8">
      <c r="B63" s="409"/>
      <c r="C63" s="410"/>
      <c r="D63" s="410"/>
      <c r="E63" s="352"/>
      <c r="F63" s="362"/>
      <c r="G63" s="352"/>
      <c r="H63" s="356"/>
    </row>
    <row r="64" spans="2:8">
      <c r="B64" s="409"/>
      <c r="C64" s="410"/>
      <c r="D64" s="410"/>
      <c r="E64" s="352"/>
      <c r="F64" s="362"/>
      <c r="G64" s="352"/>
      <c r="H64" s="356"/>
    </row>
    <row r="65" spans="2:8">
      <c r="B65" s="409"/>
      <c r="C65" s="410"/>
      <c r="D65" s="410"/>
      <c r="E65" s="352"/>
      <c r="F65" s="362"/>
      <c r="G65" s="352"/>
      <c r="H65" s="356"/>
    </row>
    <row r="66" spans="2:8">
      <c r="B66" s="409"/>
      <c r="C66" s="410"/>
      <c r="D66" s="410"/>
      <c r="E66" s="352"/>
      <c r="F66" s="362"/>
      <c r="G66" s="352"/>
      <c r="H66" s="356"/>
    </row>
    <row r="67" spans="2:8" ht="15" thickBot="1">
      <c r="B67" s="403"/>
      <c r="C67" s="404"/>
      <c r="D67" s="404"/>
      <c r="E67" s="353"/>
      <c r="F67" s="362"/>
      <c r="G67" s="353"/>
      <c r="H67" s="357"/>
    </row>
    <row r="68" spans="2:8" ht="15" thickBot="1">
      <c r="B68" s="401" t="s">
        <v>249</v>
      </c>
      <c r="C68" s="402"/>
      <c r="D68" s="402"/>
      <c r="E68" s="349"/>
      <c r="F68" s="164"/>
      <c r="G68" s="164"/>
      <c r="H68" s="182">
        <f>SUM(H61:H67)*G68</f>
        <v>0</v>
      </c>
    </row>
    <row r="69" spans="2:8" ht="15" thickBot="1">
      <c r="B69" s="166"/>
      <c r="C69" s="166"/>
      <c r="D69" s="166"/>
      <c r="E69" s="166"/>
      <c r="F69" s="405" t="s">
        <v>241</v>
      </c>
      <c r="G69" s="406"/>
      <c r="H69" s="171">
        <f>SUM(H61:H68)</f>
        <v>0</v>
      </c>
    </row>
    <row r="70" spans="2:8" ht="15" thickBot="1"/>
    <row r="71" spans="2:8" ht="15" thickBot="1">
      <c r="B71" s="398" t="s">
        <v>242</v>
      </c>
      <c r="C71" s="399"/>
      <c r="D71" s="399"/>
      <c r="E71" s="399"/>
      <c r="F71" s="399"/>
      <c r="G71" s="399"/>
      <c r="H71" s="400"/>
    </row>
    <row r="72" spans="2:8" ht="15" thickBot="1">
      <c r="B72" s="401" t="s">
        <v>79</v>
      </c>
      <c r="C72" s="402"/>
      <c r="D72" s="402"/>
      <c r="E72" s="349" t="s">
        <v>84</v>
      </c>
      <c r="F72" s="349" t="s">
        <v>245</v>
      </c>
      <c r="G72" s="349" t="s">
        <v>248</v>
      </c>
      <c r="H72" s="161" t="s">
        <v>240</v>
      </c>
    </row>
    <row r="73" spans="2:8">
      <c r="B73" s="421" t="s">
        <v>251</v>
      </c>
      <c r="C73" s="422"/>
      <c r="D73" s="422"/>
      <c r="E73" s="351" t="s">
        <v>250</v>
      </c>
      <c r="F73" s="173"/>
      <c r="G73" s="201"/>
      <c r="H73" s="174"/>
    </row>
    <row r="74" spans="2:8">
      <c r="B74" s="409" t="s">
        <v>450</v>
      </c>
      <c r="C74" s="410"/>
      <c r="D74" s="410"/>
      <c r="E74" s="352"/>
      <c r="F74" s="362"/>
      <c r="G74" s="352"/>
      <c r="H74" s="363"/>
    </row>
    <row r="75" spans="2:8">
      <c r="B75" s="409"/>
      <c r="C75" s="410"/>
      <c r="D75" s="410"/>
      <c r="E75" s="352"/>
      <c r="F75" s="362"/>
      <c r="G75" s="352"/>
      <c r="H75" s="363"/>
    </row>
    <row r="76" spans="2:8">
      <c r="B76" s="409"/>
      <c r="C76" s="410"/>
      <c r="D76" s="410"/>
      <c r="E76" s="352"/>
      <c r="F76" s="362"/>
      <c r="G76" s="352"/>
      <c r="H76" s="363"/>
    </row>
    <row r="77" spans="2:8">
      <c r="B77" s="409"/>
      <c r="C77" s="410"/>
      <c r="D77" s="410"/>
      <c r="E77" s="352"/>
      <c r="F77" s="362"/>
      <c r="G77" s="352"/>
      <c r="H77" s="363"/>
    </row>
    <row r="78" spans="2:8">
      <c r="B78" s="409"/>
      <c r="C78" s="410"/>
      <c r="D78" s="410"/>
      <c r="E78" s="352"/>
      <c r="F78" s="362"/>
      <c r="G78" s="352"/>
      <c r="H78" s="363"/>
    </row>
    <row r="79" spans="2:8" ht="15" thickBot="1">
      <c r="B79" s="425"/>
      <c r="C79" s="426"/>
      <c r="D79" s="426"/>
      <c r="E79" s="354"/>
      <c r="F79" s="364"/>
      <c r="G79" s="354"/>
      <c r="H79" s="204"/>
    </row>
    <row r="80" spans="2:8" ht="15" thickBot="1">
      <c r="B80" s="401"/>
      <c r="C80" s="402"/>
      <c r="D80" s="402"/>
      <c r="E80" s="349"/>
      <c r="F80" s="164"/>
      <c r="G80" s="164"/>
      <c r="H80" s="165"/>
    </row>
    <row r="81" spans="2:10" ht="15" thickBot="1">
      <c r="B81" s="166"/>
      <c r="C81" s="166"/>
      <c r="D81" s="166"/>
      <c r="E81" s="166"/>
      <c r="F81" s="405" t="s">
        <v>243</v>
      </c>
      <c r="G81" s="406"/>
      <c r="H81" s="181">
        <f>SUM(H73:H80)</f>
        <v>0</v>
      </c>
    </row>
    <row r="82" spans="2:10" ht="15" thickBot="1"/>
    <row r="83" spans="2:10" ht="15" thickBot="1">
      <c r="B83" s="398" t="s">
        <v>143</v>
      </c>
      <c r="C83" s="399"/>
      <c r="D83" s="399"/>
      <c r="E83" s="399"/>
      <c r="F83" s="399"/>
      <c r="G83" s="399"/>
      <c r="H83" s="400"/>
    </row>
    <row r="84" spans="2:10" ht="15" thickBot="1">
      <c r="B84" s="398" t="s">
        <v>79</v>
      </c>
      <c r="C84" s="411"/>
      <c r="D84" s="349" t="s">
        <v>247</v>
      </c>
      <c r="E84" s="349" t="s">
        <v>98</v>
      </c>
      <c r="F84" s="349" t="s">
        <v>100</v>
      </c>
      <c r="G84" s="349" t="s">
        <v>246</v>
      </c>
      <c r="H84" s="161" t="s">
        <v>240</v>
      </c>
    </row>
    <row r="85" spans="2:10">
      <c r="B85" s="412" t="s">
        <v>252</v>
      </c>
      <c r="C85" s="413"/>
      <c r="D85" s="351"/>
      <c r="E85" s="173"/>
      <c r="F85" s="173"/>
      <c r="G85" s="352"/>
      <c r="H85" s="174"/>
    </row>
    <row r="86" spans="2:10">
      <c r="B86" s="414" t="s">
        <v>253</v>
      </c>
      <c r="C86" s="415"/>
      <c r="D86" s="352"/>
      <c r="E86" s="362"/>
      <c r="F86" s="362"/>
      <c r="G86" s="352"/>
      <c r="H86" s="363"/>
    </row>
    <row r="87" spans="2:10">
      <c r="B87" s="423"/>
      <c r="C87" s="424"/>
      <c r="D87" s="350"/>
      <c r="E87" s="169"/>
      <c r="F87" s="169"/>
      <c r="G87" s="350"/>
      <c r="H87" s="175"/>
    </row>
    <row r="88" spans="2:10">
      <c r="B88" s="414"/>
      <c r="C88" s="415"/>
      <c r="D88" s="352"/>
      <c r="E88" s="169"/>
      <c r="F88" s="169"/>
      <c r="G88" s="352"/>
      <c r="H88" s="175"/>
    </row>
    <row r="89" spans="2:10">
      <c r="B89" s="414"/>
      <c r="C89" s="415"/>
      <c r="D89" s="358"/>
      <c r="E89" s="352"/>
      <c r="F89" s="169"/>
      <c r="G89" s="352"/>
      <c r="H89" s="175"/>
    </row>
    <row r="90" spans="2:10" ht="15" thickBot="1">
      <c r="B90" s="414"/>
      <c r="C90" s="415"/>
      <c r="D90" s="358"/>
      <c r="E90" s="352"/>
      <c r="F90" s="169"/>
      <c r="G90" s="352"/>
      <c r="H90" s="175"/>
    </row>
    <row r="91" spans="2:10" ht="15.75" thickBot="1">
      <c r="B91" s="401"/>
      <c r="C91" s="402"/>
      <c r="D91" s="402"/>
      <c r="E91" s="349"/>
      <c r="F91" s="349"/>
      <c r="G91" s="349"/>
      <c r="H91" s="360"/>
    </row>
    <row r="92" spans="2:10" ht="15.75" customHeight="1" thickBot="1">
      <c r="B92" s="166"/>
      <c r="C92" s="166"/>
      <c r="D92" s="166"/>
      <c r="E92" s="166"/>
      <c r="F92" s="405" t="s">
        <v>257</v>
      </c>
      <c r="G92" s="406"/>
      <c r="H92" s="360">
        <f>SUM(H85:H91)</f>
        <v>0</v>
      </c>
    </row>
    <row r="93" spans="2:10" ht="15" thickBot="1"/>
    <row r="94" spans="2:10" ht="15" thickBot="1">
      <c r="F94" s="405" t="s">
        <v>244</v>
      </c>
      <c r="G94" s="406"/>
      <c r="H94" s="171">
        <f>H92+H81+H69</f>
        <v>0</v>
      </c>
      <c r="I94" s="192"/>
      <c r="J94" s="192"/>
    </row>
    <row r="95" spans="2:10">
      <c r="B95" s="152" t="s">
        <v>449</v>
      </c>
    </row>
    <row r="100" spans="2:8" ht="15" thickBot="1"/>
    <row r="101" spans="2:8" ht="15.75" thickBot="1">
      <c r="B101" s="383" t="s">
        <v>236</v>
      </c>
      <c r="C101" s="384"/>
      <c r="D101" s="384"/>
      <c r="E101" s="384"/>
      <c r="F101" s="384"/>
      <c r="G101" s="384"/>
      <c r="H101" s="385"/>
    </row>
    <row r="102" spans="2:8" ht="15" thickBot="1"/>
    <row r="103" spans="2:8" ht="14.25" customHeight="1">
      <c r="B103" s="386" t="s">
        <v>445</v>
      </c>
      <c r="C103" s="387"/>
      <c r="D103" s="387"/>
      <c r="E103" s="387"/>
      <c r="F103" s="387"/>
      <c r="G103" s="387"/>
      <c r="H103" s="388"/>
    </row>
    <row r="104" spans="2:8" ht="15" thickBot="1">
      <c r="B104" s="389"/>
      <c r="C104" s="390"/>
      <c r="D104" s="390"/>
      <c r="E104" s="390"/>
      <c r="F104" s="390"/>
      <c r="G104" s="390"/>
      <c r="H104" s="391"/>
    </row>
    <row r="105" spans="2:8" ht="15" thickBot="1">
      <c r="B105" s="153"/>
      <c r="C105" s="153"/>
      <c r="D105" s="153"/>
      <c r="E105" s="153"/>
      <c r="F105" s="153"/>
      <c r="G105" s="153"/>
      <c r="H105" s="153"/>
    </row>
    <row r="106" spans="2:8">
      <c r="B106" s="154" t="s">
        <v>237</v>
      </c>
      <c r="C106" s="154" t="s">
        <v>78</v>
      </c>
      <c r="D106" s="154" t="s">
        <v>81</v>
      </c>
      <c r="E106" s="392" t="s">
        <v>238</v>
      </c>
      <c r="F106" s="393"/>
      <c r="G106" s="393"/>
      <c r="H106" s="394"/>
    </row>
    <row r="107" spans="2:8" ht="15" thickBot="1">
      <c r="B107" s="355" t="str">
        <f>'[1]PTO INICAL'!B7</f>
        <v>1.</v>
      </c>
      <c r="C107" s="355" t="str">
        <f>'[1]PTO INICAL'!B10</f>
        <v>1.3</v>
      </c>
      <c r="D107" s="355" t="str">
        <f>'[1]PTO INICAL'!D10</f>
        <v>M2</v>
      </c>
      <c r="E107" s="395" t="str">
        <f>'[1]PTO INICAL'!C10</f>
        <v xml:space="preserve">Retiro de resina epoxica existente </v>
      </c>
      <c r="F107" s="396"/>
      <c r="G107" s="396"/>
      <c r="H107" s="397"/>
    </row>
    <row r="108" spans="2:8" ht="15" thickBot="1"/>
    <row r="109" spans="2:8" ht="15" thickBot="1">
      <c r="B109" s="398" t="s">
        <v>128</v>
      </c>
      <c r="C109" s="399"/>
      <c r="D109" s="399"/>
      <c r="E109" s="399"/>
      <c r="F109" s="399"/>
      <c r="G109" s="399"/>
      <c r="H109" s="400"/>
    </row>
    <row r="110" spans="2:8" ht="15" thickBot="1">
      <c r="B110" s="401" t="s">
        <v>79</v>
      </c>
      <c r="C110" s="402"/>
      <c r="D110" s="402"/>
      <c r="E110" s="349" t="s">
        <v>232</v>
      </c>
      <c r="F110" s="349" t="s">
        <v>239</v>
      </c>
      <c r="G110" s="349" t="s">
        <v>82</v>
      </c>
      <c r="H110" s="161" t="s">
        <v>240</v>
      </c>
    </row>
    <row r="111" spans="2:8">
      <c r="B111" s="407"/>
      <c r="C111" s="408"/>
      <c r="D111" s="408"/>
      <c r="E111" s="350"/>
      <c r="F111" s="169"/>
      <c r="G111" s="350"/>
      <c r="H111" s="169">
        <f>G111*F111</f>
        <v>0</v>
      </c>
    </row>
    <row r="112" spans="2:8">
      <c r="B112" s="409"/>
      <c r="C112" s="410"/>
      <c r="D112" s="410"/>
      <c r="E112" s="352"/>
      <c r="F112" s="169"/>
      <c r="G112" s="352"/>
      <c r="H112" s="169"/>
    </row>
    <row r="113" spans="2:8">
      <c r="B113" s="409"/>
      <c r="C113" s="410"/>
      <c r="D113" s="410"/>
      <c r="E113" s="352"/>
      <c r="F113" s="169"/>
      <c r="G113" s="352"/>
      <c r="H113" s="169"/>
    </row>
    <row r="114" spans="2:8">
      <c r="B114" s="409"/>
      <c r="C114" s="410"/>
      <c r="D114" s="410"/>
      <c r="E114" s="352"/>
      <c r="F114" s="169"/>
      <c r="G114" s="352"/>
      <c r="H114" s="169"/>
    </row>
    <row r="115" spans="2:8">
      <c r="B115" s="409"/>
      <c r="C115" s="410"/>
      <c r="D115" s="410"/>
      <c r="E115" s="352"/>
      <c r="F115" s="169"/>
      <c r="G115" s="352"/>
      <c r="H115" s="169"/>
    </row>
    <row r="116" spans="2:8">
      <c r="B116" s="409"/>
      <c r="C116" s="410"/>
      <c r="D116" s="410"/>
      <c r="E116" s="352"/>
      <c r="F116" s="169"/>
      <c r="G116" s="352"/>
      <c r="H116" s="169"/>
    </row>
    <row r="117" spans="2:8" ht="15" thickBot="1">
      <c r="B117" s="403"/>
      <c r="C117" s="404"/>
      <c r="D117" s="404"/>
      <c r="E117" s="353"/>
      <c r="F117" s="169"/>
      <c r="G117" s="353"/>
      <c r="H117" s="169"/>
    </row>
    <row r="118" spans="2:8" ht="15" thickBot="1">
      <c r="B118" s="401" t="s">
        <v>249</v>
      </c>
      <c r="C118" s="402"/>
      <c r="D118" s="402"/>
      <c r="E118" s="349" t="s">
        <v>250</v>
      </c>
      <c r="F118" s="170"/>
      <c r="G118" s="164"/>
      <c r="H118" s="170">
        <f>SUM(H112:H117)*0.05</f>
        <v>0</v>
      </c>
    </row>
    <row r="119" spans="2:8" ht="15" thickBot="1">
      <c r="B119" s="166"/>
      <c r="C119" s="166"/>
      <c r="D119" s="166"/>
      <c r="E119" s="166"/>
      <c r="F119" s="405" t="s">
        <v>241</v>
      </c>
      <c r="G119" s="406"/>
      <c r="H119" s="171">
        <f>SUM(H111:H118)</f>
        <v>0</v>
      </c>
    </row>
    <row r="120" spans="2:8" ht="15" thickBot="1"/>
    <row r="121" spans="2:8" ht="15" thickBot="1">
      <c r="B121" s="398" t="s">
        <v>242</v>
      </c>
      <c r="C121" s="399"/>
      <c r="D121" s="399"/>
      <c r="E121" s="399"/>
      <c r="F121" s="399"/>
      <c r="G121" s="399"/>
      <c r="H121" s="400"/>
    </row>
    <row r="122" spans="2:8" ht="15" thickBot="1">
      <c r="B122" s="401" t="s">
        <v>79</v>
      </c>
      <c r="C122" s="402"/>
      <c r="D122" s="402"/>
      <c r="E122" s="349" t="s">
        <v>84</v>
      </c>
      <c r="F122" s="349" t="s">
        <v>245</v>
      </c>
      <c r="G122" s="349" t="s">
        <v>248</v>
      </c>
      <c r="H122" s="161" t="s">
        <v>240</v>
      </c>
    </row>
    <row r="123" spans="2:8">
      <c r="B123" s="407" t="s">
        <v>251</v>
      </c>
      <c r="C123" s="408"/>
      <c r="D123" s="408"/>
      <c r="E123" s="350" t="s">
        <v>250</v>
      </c>
      <c r="F123" s="350"/>
      <c r="G123" s="183"/>
      <c r="H123" s="172">
        <f>H142*G123</f>
        <v>0</v>
      </c>
    </row>
    <row r="124" spans="2:8">
      <c r="B124" s="409"/>
      <c r="C124" s="410"/>
      <c r="D124" s="410"/>
      <c r="E124" s="352"/>
      <c r="F124" s="169"/>
      <c r="G124" s="352"/>
      <c r="H124" s="365"/>
    </row>
    <row r="125" spans="2:8">
      <c r="B125" s="409"/>
      <c r="C125" s="410"/>
      <c r="D125" s="410"/>
      <c r="E125" s="352"/>
      <c r="F125" s="169"/>
      <c r="G125" s="352"/>
      <c r="H125" s="365"/>
    </row>
    <row r="126" spans="2:8">
      <c r="B126" s="409"/>
      <c r="C126" s="410"/>
      <c r="D126" s="410"/>
      <c r="E126" s="352"/>
      <c r="F126" s="169"/>
      <c r="G126" s="352"/>
      <c r="H126" s="356"/>
    </row>
    <row r="127" spans="2:8">
      <c r="B127" s="409"/>
      <c r="C127" s="410"/>
      <c r="D127" s="410"/>
      <c r="E127" s="352"/>
      <c r="F127" s="169"/>
      <c r="G127" s="352"/>
      <c r="H127" s="356"/>
    </row>
    <row r="128" spans="2:8">
      <c r="B128" s="409"/>
      <c r="C128" s="410"/>
      <c r="D128" s="410"/>
      <c r="E128" s="352"/>
      <c r="F128" s="169"/>
      <c r="G128" s="352"/>
      <c r="H128" s="356"/>
    </row>
    <row r="129" spans="2:8" ht="15" thickBot="1">
      <c r="B129" s="403"/>
      <c r="C129" s="404"/>
      <c r="D129" s="404"/>
      <c r="E129" s="353"/>
      <c r="F129" s="169"/>
      <c r="G129" s="353"/>
      <c r="H129" s="357"/>
    </row>
    <row r="130" spans="2:8" ht="15" thickBot="1">
      <c r="B130" s="401"/>
      <c r="C130" s="402"/>
      <c r="D130" s="402"/>
      <c r="E130" s="349"/>
      <c r="F130" s="164"/>
      <c r="G130" s="164"/>
      <c r="H130" s="165"/>
    </row>
    <row r="131" spans="2:8" ht="15" thickBot="1">
      <c r="B131" s="166"/>
      <c r="C131" s="166"/>
      <c r="D131" s="166"/>
      <c r="E131" s="166"/>
      <c r="F131" s="405" t="s">
        <v>243</v>
      </c>
      <c r="G131" s="406"/>
      <c r="H131" s="171">
        <f>SUM(H123:H130)</f>
        <v>0</v>
      </c>
    </row>
    <row r="132" spans="2:8" ht="15" thickBot="1"/>
    <row r="133" spans="2:8" ht="15" thickBot="1">
      <c r="B133" s="398" t="s">
        <v>143</v>
      </c>
      <c r="C133" s="399"/>
      <c r="D133" s="399"/>
      <c r="E133" s="399"/>
      <c r="F133" s="399"/>
      <c r="G133" s="399"/>
      <c r="H133" s="400"/>
    </row>
    <row r="134" spans="2:8" ht="15" thickBot="1">
      <c r="B134" s="398" t="s">
        <v>79</v>
      </c>
      <c r="C134" s="411"/>
      <c r="D134" s="349" t="s">
        <v>247</v>
      </c>
      <c r="E134" s="349" t="s">
        <v>98</v>
      </c>
      <c r="F134" s="349" t="s">
        <v>100</v>
      </c>
      <c r="G134" s="349" t="s">
        <v>246</v>
      </c>
      <c r="H134" s="161" t="s">
        <v>240</v>
      </c>
    </row>
    <row r="135" spans="2:8">
      <c r="B135" s="412" t="s">
        <v>252</v>
      </c>
      <c r="C135" s="413"/>
      <c r="D135" s="351"/>
      <c r="E135" s="173"/>
      <c r="F135" s="173"/>
      <c r="G135" s="352"/>
      <c r="H135" s="174"/>
    </row>
    <row r="136" spans="2:8">
      <c r="B136" s="423" t="s">
        <v>448</v>
      </c>
      <c r="C136" s="424"/>
      <c r="D136" s="350"/>
      <c r="E136" s="169"/>
      <c r="F136" s="169"/>
      <c r="G136" s="350"/>
      <c r="H136" s="175"/>
    </row>
    <row r="137" spans="2:8">
      <c r="B137" s="414"/>
      <c r="C137" s="415"/>
      <c r="D137" s="352"/>
      <c r="E137" s="169"/>
      <c r="F137" s="169"/>
      <c r="G137" s="352"/>
      <c r="H137" s="175"/>
    </row>
    <row r="138" spans="2:8">
      <c r="B138" s="414"/>
      <c r="C138" s="415"/>
      <c r="D138" s="358"/>
      <c r="E138" s="352"/>
      <c r="F138" s="169"/>
      <c r="G138" s="352"/>
      <c r="H138" s="175"/>
    </row>
    <row r="139" spans="2:8">
      <c r="B139" s="414"/>
      <c r="C139" s="415"/>
      <c r="D139" s="358"/>
      <c r="E139" s="352"/>
      <c r="F139" s="169"/>
      <c r="G139" s="352"/>
      <c r="H139" s="175"/>
    </row>
    <row r="140" spans="2:8" ht="15" thickBot="1">
      <c r="B140" s="419"/>
      <c r="C140" s="420"/>
      <c r="D140" s="359"/>
      <c r="E140" s="354"/>
      <c r="F140" s="169"/>
      <c r="G140" s="354"/>
      <c r="H140" s="178"/>
    </row>
    <row r="141" spans="2:8" ht="15.75" thickBot="1">
      <c r="B141" s="401"/>
      <c r="C141" s="402"/>
      <c r="D141" s="402"/>
      <c r="E141" s="349"/>
      <c r="F141" s="349"/>
      <c r="G141" s="349"/>
      <c r="H141" s="360"/>
    </row>
    <row r="142" spans="2:8" ht="15.75" thickBot="1">
      <c r="B142" s="166"/>
      <c r="C142" s="166"/>
      <c r="D142" s="166"/>
      <c r="E142" s="166"/>
      <c r="F142" s="405" t="s">
        <v>257</v>
      </c>
      <c r="G142" s="406"/>
      <c r="H142" s="360">
        <f>SUM(H135:H141)</f>
        <v>0</v>
      </c>
    </row>
    <row r="143" spans="2:8" ht="15.75" customHeight="1" thickBot="1"/>
    <row r="144" spans="2:8" ht="15" thickBot="1">
      <c r="F144" s="405" t="s">
        <v>244</v>
      </c>
      <c r="G144" s="406"/>
      <c r="H144" s="171">
        <f>H142+H131+H119</f>
        <v>0</v>
      </c>
    </row>
    <row r="145" spans="2:8">
      <c r="B145" s="152" t="s">
        <v>449</v>
      </c>
    </row>
    <row r="150" spans="2:8" ht="15" thickBot="1"/>
    <row r="151" spans="2:8" ht="15.75" thickBot="1">
      <c r="B151" s="383" t="s">
        <v>236</v>
      </c>
      <c r="C151" s="384"/>
      <c r="D151" s="384"/>
      <c r="E151" s="384"/>
      <c r="F151" s="384"/>
      <c r="G151" s="384"/>
      <c r="H151" s="385"/>
    </row>
    <row r="152" spans="2:8" ht="15" thickBot="1"/>
    <row r="153" spans="2:8" ht="14.25" customHeight="1">
      <c r="B153" s="386" t="s">
        <v>445</v>
      </c>
      <c r="C153" s="387"/>
      <c r="D153" s="387"/>
      <c r="E153" s="387"/>
      <c r="F153" s="387"/>
      <c r="G153" s="387"/>
      <c r="H153" s="388"/>
    </row>
    <row r="154" spans="2:8" ht="15" thickBot="1">
      <c r="B154" s="389"/>
      <c r="C154" s="390"/>
      <c r="D154" s="390"/>
      <c r="E154" s="390"/>
      <c r="F154" s="390"/>
      <c r="G154" s="390"/>
      <c r="H154" s="391"/>
    </row>
    <row r="155" spans="2:8" ht="15" thickBot="1">
      <c r="B155" s="153"/>
      <c r="C155" s="153"/>
      <c r="D155" s="153"/>
      <c r="E155" s="153"/>
      <c r="F155" s="153"/>
      <c r="G155" s="153"/>
      <c r="H155" s="153"/>
    </row>
    <row r="156" spans="2:8">
      <c r="B156" s="154" t="s">
        <v>237</v>
      </c>
      <c r="C156" s="154" t="s">
        <v>78</v>
      </c>
      <c r="D156" s="154" t="s">
        <v>81</v>
      </c>
      <c r="E156" s="392" t="s">
        <v>238</v>
      </c>
      <c r="F156" s="393"/>
      <c r="G156" s="393"/>
      <c r="H156" s="394"/>
    </row>
    <row r="157" spans="2:8" ht="15" thickBot="1">
      <c r="B157" s="355" t="str">
        <f>'[1]PTO INICAL'!B7</f>
        <v>1.</v>
      </c>
      <c r="C157" s="355">
        <f>'[1]PTO INICAL'!B11</f>
        <v>1.4</v>
      </c>
      <c r="D157" s="361" t="str">
        <f>'[1]PTO INICAL'!D11</f>
        <v>M2</v>
      </c>
      <c r="E157" s="395" t="str">
        <f>'[1]PTO INICAL'!C11</f>
        <v>Escarificacion de placa existente</v>
      </c>
      <c r="F157" s="396"/>
      <c r="G157" s="396"/>
      <c r="H157" s="397"/>
    </row>
    <row r="158" spans="2:8" ht="15" thickBot="1"/>
    <row r="159" spans="2:8" ht="15" thickBot="1">
      <c r="B159" s="398" t="s">
        <v>128</v>
      </c>
      <c r="C159" s="399"/>
      <c r="D159" s="399"/>
      <c r="E159" s="399"/>
      <c r="F159" s="399"/>
      <c r="G159" s="399"/>
      <c r="H159" s="400"/>
    </row>
    <row r="160" spans="2:8" ht="15" thickBot="1">
      <c r="B160" s="401" t="s">
        <v>79</v>
      </c>
      <c r="C160" s="402"/>
      <c r="D160" s="402"/>
      <c r="E160" s="349" t="s">
        <v>232</v>
      </c>
      <c r="F160" s="349" t="s">
        <v>239</v>
      </c>
      <c r="G160" s="349" t="s">
        <v>82</v>
      </c>
      <c r="H160" s="161" t="s">
        <v>240</v>
      </c>
    </row>
    <row r="161" spans="2:8">
      <c r="B161" s="407"/>
      <c r="C161" s="408"/>
      <c r="D161" s="408"/>
      <c r="E161" s="350"/>
      <c r="F161" s="169"/>
      <c r="G161" s="350"/>
      <c r="H161" s="169">
        <f>G161*F161</f>
        <v>0</v>
      </c>
    </row>
    <row r="162" spans="2:8">
      <c r="B162" s="409"/>
      <c r="C162" s="410"/>
      <c r="D162" s="410"/>
      <c r="E162" s="352"/>
      <c r="F162" s="169"/>
      <c r="G162" s="352"/>
      <c r="H162" s="169"/>
    </row>
    <row r="163" spans="2:8">
      <c r="B163" s="409"/>
      <c r="C163" s="410"/>
      <c r="D163" s="410"/>
      <c r="E163" s="352"/>
      <c r="F163" s="169"/>
      <c r="G163" s="352"/>
      <c r="H163" s="169"/>
    </row>
    <row r="164" spans="2:8">
      <c r="B164" s="409"/>
      <c r="C164" s="410"/>
      <c r="D164" s="410"/>
      <c r="E164" s="352"/>
      <c r="F164" s="169"/>
      <c r="G164" s="352"/>
      <c r="H164" s="169"/>
    </row>
    <row r="165" spans="2:8">
      <c r="B165" s="409"/>
      <c r="C165" s="410"/>
      <c r="D165" s="410"/>
      <c r="E165" s="352"/>
      <c r="F165" s="169"/>
      <c r="G165" s="352"/>
      <c r="H165" s="169"/>
    </row>
    <row r="166" spans="2:8">
      <c r="B166" s="409"/>
      <c r="C166" s="410"/>
      <c r="D166" s="410"/>
      <c r="E166" s="352"/>
      <c r="F166" s="169"/>
      <c r="G166" s="352"/>
      <c r="H166" s="169"/>
    </row>
    <row r="167" spans="2:8" ht="15" thickBot="1">
      <c r="B167" s="403"/>
      <c r="C167" s="404"/>
      <c r="D167" s="404"/>
      <c r="E167" s="353"/>
      <c r="F167" s="169"/>
      <c r="G167" s="353"/>
      <c r="H167" s="169"/>
    </row>
    <row r="168" spans="2:8" ht="15" thickBot="1">
      <c r="B168" s="401" t="s">
        <v>249</v>
      </c>
      <c r="C168" s="402"/>
      <c r="D168" s="402"/>
      <c r="E168" s="349" t="s">
        <v>250</v>
      </c>
      <c r="F168" s="170"/>
      <c r="G168" s="164"/>
      <c r="H168" s="170">
        <f>SUM(H161:H167)*G168</f>
        <v>0</v>
      </c>
    </row>
    <row r="169" spans="2:8" ht="15" thickBot="1">
      <c r="B169" s="166"/>
      <c r="C169" s="166"/>
      <c r="D169" s="166"/>
      <c r="E169" s="166"/>
      <c r="F169" s="405" t="s">
        <v>241</v>
      </c>
      <c r="G169" s="406"/>
      <c r="H169" s="171">
        <f>SUM(H161:H168)</f>
        <v>0</v>
      </c>
    </row>
    <row r="170" spans="2:8" ht="15" thickBot="1"/>
    <row r="171" spans="2:8" ht="15" thickBot="1">
      <c r="B171" s="398" t="s">
        <v>242</v>
      </c>
      <c r="C171" s="399"/>
      <c r="D171" s="399"/>
      <c r="E171" s="399"/>
      <c r="F171" s="399"/>
      <c r="G171" s="399"/>
      <c r="H171" s="400"/>
    </row>
    <row r="172" spans="2:8" ht="15" thickBot="1">
      <c r="B172" s="401" t="s">
        <v>79</v>
      </c>
      <c r="C172" s="402"/>
      <c r="D172" s="402"/>
      <c r="E172" s="349" t="s">
        <v>84</v>
      </c>
      <c r="F172" s="349" t="s">
        <v>245</v>
      </c>
      <c r="G172" s="349" t="s">
        <v>248</v>
      </c>
      <c r="H172" s="161" t="s">
        <v>240</v>
      </c>
    </row>
    <row r="173" spans="2:8">
      <c r="B173" s="407" t="s">
        <v>251</v>
      </c>
      <c r="C173" s="408"/>
      <c r="D173" s="408"/>
      <c r="E173" s="350" t="s">
        <v>250</v>
      </c>
      <c r="F173" s="350"/>
      <c r="G173" s="183"/>
      <c r="H173" s="172">
        <f>H195*G173</f>
        <v>0</v>
      </c>
    </row>
    <row r="174" spans="2:8">
      <c r="B174" s="409"/>
      <c r="C174" s="410"/>
      <c r="D174" s="410"/>
      <c r="E174" s="352"/>
      <c r="F174" s="352"/>
      <c r="G174" s="352"/>
      <c r="H174" s="356"/>
    </row>
    <row r="175" spans="2:8">
      <c r="B175" s="409"/>
      <c r="C175" s="410"/>
      <c r="D175" s="410"/>
      <c r="E175" s="352"/>
      <c r="F175" s="352"/>
      <c r="G175" s="352"/>
      <c r="H175" s="356"/>
    </row>
    <row r="176" spans="2:8" ht="15" thickBot="1">
      <c r="B176" s="427"/>
      <c r="C176" s="428"/>
      <c r="D176" s="429"/>
      <c r="E176" s="354"/>
      <c r="F176" s="354"/>
      <c r="G176" s="354"/>
      <c r="H176" s="366"/>
    </row>
    <row r="177" spans="2:8" ht="15" thickBot="1">
      <c r="B177" s="166"/>
      <c r="C177" s="166"/>
      <c r="D177" s="166"/>
      <c r="E177" s="166"/>
      <c r="F177" s="405" t="s">
        <v>243</v>
      </c>
      <c r="G177" s="406"/>
      <c r="H177" s="171">
        <f>SUM(H173:H176)</f>
        <v>0</v>
      </c>
    </row>
    <row r="178" spans="2:8" ht="15" thickBot="1">
      <c r="B178" s="166"/>
      <c r="C178" s="166"/>
      <c r="D178" s="166"/>
      <c r="E178" s="166"/>
      <c r="F178" s="166"/>
      <c r="G178" s="166"/>
      <c r="H178" s="166"/>
    </row>
    <row r="179" spans="2:8" ht="15" thickBot="1">
      <c r="B179" s="398" t="s">
        <v>451</v>
      </c>
      <c r="C179" s="399"/>
      <c r="D179" s="399"/>
      <c r="E179" s="399"/>
      <c r="F179" s="399"/>
      <c r="G179" s="399"/>
      <c r="H179" s="400"/>
    </row>
    <row r="180" spans="2:8" ht="15" thickBot="1">
      <c r="B180" s="401" t="s">
        <v>79</v>
      </c>
      <c r="C180" s="402"/>
      <c r="D180" s="402"/>
      <c r="E180" s="349" t="s">
        <v>84</v>
      </c>
      <c r="F180" s="349" t="s">
        <v>245</v>
      </c>
      <c r="G180" s="349" t="s">
        <v>248</v>
      </c>
      <c r="H180" s="161" t="s">
        <v>240</v>
      </c>
    </row>
    <row r="181" spans="2:8">
      <c r="B181" s="407" t="s">
        <v>452</v>
      </c>
      <c r="C181" s="408"/>
      <c r="D181" s="408"/>
      <c r="E181" s="350" t="s">
        <v>453</v>
      </c>
      <c r="F181" s="367"/>
      <c r="G181" s="368"/>
      <c r="H181" s="172"/>
    </row>
    <row r="182" spans="2:8">
      <c r="B182" s="409"/>
      <c r="C182" s="410"/>
      <c r="D182" s="410"/>
      <c r="E182" s="352"/>
      <c r="F182" s="352"/>
      <c r="G182" s="369"/>
      <c r="H182" s="356"/>
    </row>
    <row r="183" spans="2:8">
      <c r="B183" s="409"/>
      <c r="C183" s="410"/>
      <c r="D183" s="410"/>
      <c r="E183" s="352"/>
      <c r="F183" s="352"/>
      <c r="G183" s="352"/>
      <c r="H183" s="356"/>
    </row>
    <row r="184" spans="2:8" ht="15" thickBot="1">
      <c r="B184" s="427"/>
      <c r="C184" s="428"/>
      <c r="D184" s="429"/>
      <c r="E184" s="354"/>
      <c r="F184" s="354"/>
      <c r="G184" s="354"/>
      <c r="H184" s="366"/>
    </row>
    <row r="185" spans="2:8" ht="15" thickBot="1">
      <c r="B185" s="166"/>
      <c r="C185" s="166"/>
      <c r="D185" s="166"/>
      <c r="E185" s="166"/>
      <c r="F185" s="405" t="s">
        <v>454</v>
      </c>
      <c r="G185" s="406"/>
      <c r="H185" s="171">
        <f>SUM(H181:H184)</f>
        <v>0</v>
      </c>
    </row>
    <row r="186" spans="2:8">
      <c r="B186" s="166"/>
      <c r="C186" s="166"/>
      <c r="D186" s="166"/>
      <c r="E186" s="166"/>
    </row>
    <row r="187" spans="2:8" ht="15" thickBot="1"/>
    <row r="188" spans="2:8" ht="15" thickBot="1">
      <c r="B188" s="398" t="s">
        <v>143</v>
      </c>
      <c r="C188" s="399"/>
      <c r="D188" s="399"/>
      <c r="E188" s="399"/>
      <c r="F188" s="399"/>
      <c r="G188" s="399"/>
      <c r="H188" s="400"/>
    </row>
    <row r="189" spans="2:8" ht="15" thickBot="1">
      <c r="B189" s="398" t="s">
        <v>79</v>
      </c>
      <c r="C189" s="411"/>
      <c r="D189" s="349" t="s">
        <v>247</v>
      </c>
      <c r="E189" s="349" t="s">
        <v>98</v>
      </c>
      <c r="F189" s="349" t="s">
        <v>100</v>
      </c>
      <c r="G189" s="349" t="s">
        <v>246</v>
      </c>
      <c r="H189" s="161" t="s">
        <v>240</v>
      </c>
    </row>
    <row r="190" spans="2:8" ht="15" thickBot="1">
      <c r="B190" s="412" t="s">
        <v>252</v>
      </c>
      <c r="C190" s="413"/>
      <c r="D190" s="351"/>
      <c r="E190" s="173"/>
      <c r="F190" s="173"/>
      <c r="G190" s="352"/>
      <c r="H190" s="174"/>
    </row>
    <row r="191" spans="2:8">
      <c r="B191" s="414" t="s">
        <v>253</v>
      </c>
      <c r="C191" s="415"/>
      <c r="D191" s="352"/>
      <c r="E191" s="362"/>
      <c r="F191" s="173"/>
      <c r="G191" s="350"/>
      <c r="H191" s="174"/>
    </row>
    <row r="192" spans="2:8">
      <c r="B192" s="414"/>
      <c r="C192" s="415"/>
      <c r="D192" s="352"/>
      <c r="E192" s="169"/>
      <c r="F192" s="169"/>
      <c r="G192" s="352"/>
      <c r="H192" s="175"/>
    </row>
    <row r="193" spans="2:9" ht="15" thickBot="1">
      <c r="B193" s="419"/>
      <c r="C193" s="420"/>
      <c r="D193" s="359"/>
      <c r="E193" s="354"/>
      <c r="F193" s="169"/>
      <c r="G193" s="354"/>
      <c r="H193" s="178"/>
    </row>
    <row r="194" spans="2:9" ht="15.75" thickBot="1">
      <c r="B194" s="401"/>
      <c r="C194" s="402"/>
      <c r="D194" s="402"/>
      <c r="E194" s="349"/>
      <c r="F194" s="349"/>
      <c r="G194" s="349"/>
      <c r="H194" s="360"/>
    </row>
    <row r="195" spans="2:9" ht="15.75" thickBot="1">
      <c r="B195" s="166"/>
      <c r="C195" s="166"/>
      <c r="D195" s="166"/>
      <c r="E195" s="166"/>
      <c r="F195" s="405" t="s">
        <v>257</v>
      </c>
      <c r="G195" s="406"/>
      <c r="H195" s="360">
        <f>SUM(H190:H194)</f>
        <v>0</v>
      </c>
    </row>
    <row r="196" spans="2:9" ht="15" thickBot="1"/>
    <row r="197" spans="2:9" ht="15" thickBot="1">
      <c r="F197" s="405" t="s">
        <v>244</v>
      </c>
      <c r="G197" s="406"/>
      <c r="H197" s="171">
        <f>ROUND(H195+H185+H177+H169,0)</f>
        <v>0</v>
      </c>
      <c r="I197" s="192"/>
    </row>
    <row r="198" spans="2:9">
      <c r="B198" s="152" t="s">
        <v>449</v>
      </c>
      <c r="F198" s="264"/>
      <c r="G198" s="264"/>
      <c r="H198" s="273"/>
    </row>
    <row r="200" spans="2:9" ht="15" thickBot="1">
      <c r="F200" s="264"/>
      <c r="G200" s="264"/>
      <c r="H200" s="273"/>
    </row>
    <row r="201" spans="2:9" ht="15.75" thickBot="1">
      <c r="B201" s="383" t="s">
        <v>236</v>
      </c>
      <c r="C201" s="384"/>
      <c r="D201" s="384"/>
      <c r="E201" s="384"/>
      <c r="F201" s="384"/>
      <c r="G201" s="384"/>
      <c r="H201" s="385"/>
    </row>
    <row r="202" spans="2:9" ht="15" thickBot="1"/>
    <row r="203" spans="2:9" ht="14.25" customHeight="1">
      <c r="B203" s="386" t="s">
        <v>445</v>
      </c>
      <c r="C203" s="387"/>
      <c r="D203" s="387"/>
      <c r="E203" s="387"/>
      <c r="F203" s="387"/>
      <c r="G203" s="387"/>
      <c r="H203" s="388"/>
    </row>
    <row r="204" spans="2:9" ht="15" thickBot="1">
      <c r="B204" s="389"/>
      <c r="C204" s="390"/>
      <c r="D204" s="390"/>
      <c r="E204" s="390"/>
      <c r="F204" s="390"/>
      <c r="G204" s="390"/>
      <c r="H204" s="391"/>
    </row>
    <row r="205" spans="2:9" ht="15" thickBot="1">
      <c r="B205" s="153"/>
      <c r="C205" s="153"/>
      <c r="D205" s="153"/>
      <c r="E205" s="153"/>
      <c r="F205" s="153"/>
      <c r="G205" s="153"/>
      <c r="H205" s="153"/>
    </row>
    <row r="206" spans="2:9">
      <c r="B206" s="154" t="s">
        <v>237</v>
      </c>
      <c r="C206" s="154" t="s">
        <v>78</v>
      </c>
      <c r="D206" s="154" t="s">
        <v>81</v>
      </c>
      <c r="E206" s="392" t="s">
        <v>238</v>
      </c>
      <c r="F206" s="393"/>
      <c r="G206" s="393"/>
      <c r="H206" s="394"/>
    </row>
    <row r="207" spans="2:9" ht="15" thickBot="1">
      <c r="B207" s="355" t="str">
        <f>'[1]PTO INICAL'!B13</f>
        <v>2.</v>
      </c>
      <c r="C207" s="355" t="str">
        <f>'[1]PTO INICAL'!B14</f>
        <v>2.1</v>
      </c>
      <c r="D207" s="361" t="str">
        <f>'[1]PTO INICAL'!D14</f>
        <v>ML</v>
      </c>
      <c r="E207" s="395" t="str">
        <f>'[1]PTO INICAL'!C14</f>
        <v>Limpieza y Adecuación de Dilataciones</v>
      </c>
      <c r="F207" s="396"/>
      <c r="G207" s="396"/>
      <c r="H207" s="397"/>
    </row>
    <row r="208" spans="2:9" ht="15" thickBot="1"/>
    <row r="209" spans="2:8" ht="15" thickBot="1">
      <c r="B209" s="398" t="s">
        <v>128</v>
      </c>
      <c r="C209" s="399"/>
      <c r="D209" s="399"/>
      <c r="E209" s="399"/>
      <c r="F209" s="399"/>
      <c r="G209" s="399"/>
      <c r="H209" s="400"/>
    </row>
    <row r="210" spans="2:8" ht="15" thickBot="1">
      <c r="B210" s="401" t="s">
        <v>79</v>
      </c>
      <c r="C210" s="402"/>
      <c r="D210" s="402"/>
      <c r="E210" s="349" t="s">
        <v>232</v>
      </c>
      <c r="F210" s="349" t="s">
        <v>239</v>
      </c>
      <c r="G210" s="349" t="s">
        <v>82</v>
      </c>
      <c r="H210" s="161" t="s">
        <v>240</v>
      </c>
    </row>
    <row r="211" spans="2:8">
      <c r="B211" s="407" t="s">
        <v>455</v>
      </c>
      <c r="C211" s="408"/>
      <c r="D211" s="408"/>
      <c r="E211" s="350" t="s">
        <v>0</v>
      </c>
      <c r="F211" s="169"/>
      <c r="G211" s="350"/>
      <c r="H211" s="169">
        <f>G211*F211</f>
        <v>0</v>
      </c>
    </row>
    <row r="212" spans="2:8">
      <c r="B212" s="409" t="s">
        <v>456</v>
      </c>
      <c r="C212" s="410"/>
      <c r="D212" s="410"/>
      <c r="E212" s="352" t="s">
        <v>457</v>
      </c>
      <c r="F212" s="169"/>
      <c r="G212" s="352"/>
      <c r="H212" s="169">
        <f>G212*F212</f>
        <v>0</v>
      </c>
    </row>
    <row r="213" spans="2:8">
      <c r="B213" s="409"/>
      <c r="C213" s="410"/>
      <c r="D213" s="410"/>
      <c r="E213" s="352"/>
      <c r="F213" s="169"/>
      <c r="G213" s="352"/>
      <c r="H213" s="169"/>
    </row>
    <row r="214" spans="2:8">
      <c r="B214" s="409"/>
      <c r="C214" s="410"/>
      <c r="D214" s="410"/>
      <c r="E214" s="352"/>
      <c r="F214" s="169"/>
      <c r="G214" s="352"/>
      <c r="H214" s="169"/>
    </row>
    <row r="215" spans="2:8">
      <c r="B215" s="409"/>
      <c r="C215" s="410"/>
      <c r="D215" s="410"/>
      <c r="E215" s="352"/>
      <c r="F215" s="169"/>
      <c r="G215" s="352"/>
      <c r="H215" s="169"/>
    </row>
    <row r="216" spans="2:8">
      <c r="B216" s="409"/>
      <c r="C216" s="410"/>
      <c r="D216" s="410"/>
      <c r="E216" s="352"/>
      <c r="F216" s="169"/>
      <c r="G216" s="352"/>
      <c r="H216" s="169"/>
    </row>
    <row r="217" spans="2:8" ht="15" thickBot="1">
      <c r="B217" s="403"/>
      <c r="C217" s="404"/>
      <c r="D217" s="404"/>
      <c r="E217" s="353"/>
      <c r="F217" s="169"/>
      <c r="G217" s="353"/>
      <c r="H217" s="169"/>
    </row>
    <row r="218" spans="2:8" ht="15" thickBot="1">
      <c r="B218" s="401" t="s">
        <v>249</v>
      </c>
      <c r="C218" s="402"/>
      <c r="D218" s="402"/>
      <c r="E218" s="349" t="s">
        <v>250</v>
      </c>
      <c r="F218" s="170"/>
      <c r="G218" s="164">
        <v>0.05</v>
      </c>
      <c r="H218" s="170">
        <f>SUM(H211:H217)*G218</f>
        <v>0</v>
      </c>
    </row>
    <row r="219" spans="2:8" ht="15" thickBot="1">
      <c r="B219" s="166"/>
      <c r="C219" s="166"/>
      <c r="D219" s="166"/>
      <c r="E219" s="166"/>
      <c r="F219" s="405" t="s">
        <v>241</v>
      </c>
      <c r="G219" s="406"/>
      <c r="H219" s="171">
        <f>SUM(H211:H218)</f>
        <v>0</v>
      </c>
    </row>
    <row r="220" spans="2:8" ht="15" thickBot="1"/>
    <row r="221" spans="2:8" ht="15" thickBot="1">
      <c r="B221" s="398" t="s">
        <v>242</v>
      </c>
      <c r="C221" s="399"/>
      <c r="D221" s="399"/>
      <c r="E221" s="399"/>
      <c r="F221" s="399"/>
      <c r="G221" s="399"/>
      <c r="H221" s="400"/>
    </row>
    <row r="222" spans="2:8" ht="15" thickBot="1">
      <c r="B222" s="401" t="s">
        <v>79</v>
      </c>
      <c r="C222" s="402"/>
      <c r="D222" s="402"/>
      <c r="E222" s="349" t="s">
        <v>84</v>
      </c>
      <c r="F222" s="349" t="s">
        <v>245</v>
      </c>
      <c r="G222" s="349" t="s">
        <v>248</v>
      </c>
      <c r="H222" s="161" t="s">
        <v>240</v>
      </c>
    </row>
    <row r="223" spans="2:8">
      <c r="B223" s="407" t="s">
        <v>251</v>
      </c>
      <c r="C223" s="408"/>
      <c r="D223" s="408"/>
      <c r="E223" s="350" t="s">
        <v>250</v>
      </c>
      <c r="F223" s="350"/>
      <c r="G223" s="183"/>
      <c r="H223" s="172">
        <f>H242*G223</f>
        <v>0</v>
      </c>
    </row>
    <row r="224" spans="2:8">
      <c r="B224" s="409"/>
      <c r="C224" s="410"/>
      <c r="D224" s="410"/>
      <c r="E224" s="352"/>
      <c r="F224" s="352"/>
      <c r="G224" s="352"/>
      <c r="H224" s="356"/>
    </row>
    <row r="225" spans="2:8">
      <c r="B225" s="409"/>
      <c r="C225" s="410"/>
      <c r="D225" s="410"/>
      <c r="E225" s="352"/>
      <c r="F225" s="352"/>
      <c r="G225" s="352"/>
      <c r="H225" s="356"/>
    </row>
    <row r="226" spans="2:8">
      <c r="B226" s="409"/>
      <c r="C226" s="410"/>
      <c r="D226" s="410"/>
      <c r="E226" s="352"/>
      <c r="F226" s="352"/>
      <c r="G226" s="352"/>
      <c r="H226" s="356"/>
    </row>
    <row r="227" spans="2:8">
      <c r="B227" s="409"/>
      <c r="C227" s="410"/>
      <c r="D227" s="410"/>
      <c r="E227" s="352"/>
      <c r="F227" s="352"/>
      <c r="G227" s="352"/>
      <c r="H227" s="356"/>
    </row>
    <row r="228" spans="2:8">
      <c r="B228" s="409"/>
      <c r="C228" s="410"/>
      <c r="D228" s="410"/>
      <c r="E228" s="352"/>
      <c r="F228" s="352"/>
      <c r="G228" s="352"/>
      <c r="H228" s="356"/>
    </row>
    <row r="229" spans="2:8" ht="15" thickBot="1">
      <c r="B229" s="403"/>
      <c r="C229" s="404"/>
      <c r="D229" s="404"/>
      <c r="E229" s="353"/>
      <c r="F229" s="353"/>
      <c r="G229" s="353"/>
      <c r="H229" s="357"/>
    </row>
    <row r="230" spans="2:8" ht="15" thickBot="1">
      <c r="B230" s="401"/>
      <c r="C230" s="402"/>
      <c r="D230" s="402"/>
      <c r="E230" s="349"/>
      <c r="F230" s="164"/>
      <c r="G230" s="164"/>
      <c r="H230" s="165"/>
    </row>
    <row r="231" spans="2:8" ht="15" thickBot="1">
      <c r="B231" s="166"/>
      <c r="C231" s="166"/>
      <c r="D231" s="166"/>
      <c r="E231" s="166"/>
      <c r="F231" s="405" t="s">
        <v>243</v>
      </c>
      <c r="G231" s="406"/>
      <c r="H231" s="171">
        <f>SUM(H223:H230)</f>
        <v>0</v>
      </c>
    </row>
    <row r="232" spans="2:8" ht="15" thickBot="1"/>
    <row r="233" spans="2:8" ht="15" thickBot="1">
      <c r="B233" s="398" t="s">
        <v>143</v>
      </c>
      <c r="C233" s="399"/>
      <c r="D233" s="399"/>
      <c r="E233" s="399"/>
      <c r="F233" s="399"/>
      <c r="G233" s="399"/>
      <c r="H233" s="400"/>
    </row>
    <row r="234" spans="2:8" ht="15" thickBot="1">
      <c r="B234" s="398" t="s">
        <v>79</v>
      </c>
      <c r="C234" s="411"/>
      <c r="D234" s="349" t="s">
        <v>247</v>
      </c>
      <c r="E234" s="349" t="s">
        <v>98</v>
      </c>
      <c r="F234" s="349" t="s">
        <v>100</v>
      </c>
      <c r="G234" s="349" t="s">
        <v>246</v>
      </c>
      <c r="H234" s="161" t="s">
        <v>240</v>
      </c>
    </row>
    <row r="235" spans="2:8">
      <c r="B235" s="412" t="s">
        <v>252</v>
      </c>
      <c r="C235" s="413"/>
      <c r="D235" s="351"/>
      <c r="E235" s="173"/>
      <c r="F235" s="173"/>
      <c r="G235" s="352"/>
      <c r="H235" s="174"/>
    </row>
    <row r="236" spans="2:8">
      <c r="B236" s="414" t="s">
        <v>253</v>
      </c>
      <c r="C236" s="415"/>
      <c r="D236" s="352"/>
      <c r="E236" s="362"/>
      <c r="F236" s="362"/>
      <c r="G236" s="350"/>
      <c r="H236" s="175"/>
    </row>
    <row r="237" spans="2:8">
      <c r="B237" s="414"/>
      <c r="C237" s="415"/>
      <c r="D237" s="352"/>
      <c r="E237" s="169"/>
      <c r="F237" s="169"/>
      <c r="G237" s="352"/>
      <c r="H237" s="175"/>
    </row>
    <row r="238" spans="2:8">
      <c r="B238" s="414"/>
      <c r="C238" s="415"/>
      <c r="D238" s="358"/>
      <c r="E238" s="352"/>
      <c r="F238" s="169"/>
      <c r="G238" s="352"/>
      <c r="H238" s="175"/>
    </row>
    <row r="239" spans="2:8">
      <c r="B239" s="414"/>
      <c r="C239" s="415"/>
      <c r="D239" s="358"/>
      <c r="E239" s="352"/>
      <c r="F239" s="169"/>
      <c r="G239" s="352"/>
      <c r="H239" s="175"/>
    </row>
    <row r="240" spans="2:8" ht="15" thickBot="1">
      <c r="B240" s="419"/>
      <c r="C240" s="420"/>
      <c r="D240" s="359"/>
      <c r="E240" s="354"/>
      <c r="F240" s="169"/>
      <c r="G240" s="354"/>
      <c r="H240" s="178"/>
    </row>
    <row r="241" spans="2:9" ht="15.75" thickBot="1">
      <c r="B241" s="401"/>
      <c r="C241" s="402"/>
      <c r="D241" s="402"/>
      <c r="E241" s="349"/>
      <c r="F241" s="349"/>
      <c r="G241" s="349"/>
      <c r="H241" s="360"/>
    </row>
    <row r="242" spans="2:9" ht="15.75" customHeight="1" thickBot="1">
      <c r="B242" s="166"/>
      <c r="C242" s="166"/>
      <c r="D242" s="166"/>
      <c r="E242" s="166"/>
      <c r="F242" s="405" t="s">
        <v>257</v>
      </c>
      <c r="G242" s="406"/>
      <c r="H242" s="360">
        <f>SUM(H235:H241)</f>
        <v>0</v>
      </c>
    </row>
    <row r="243" spans="2:9" ht="15.75" customHeight="1" thickBot="1"/>
    <row r="244" spans="2:9" ht="15.75" customHeight="1" thickBot="1">
      <c r="F244" s="405" t="s">
        <v>244</v>
      </c>
      <c r="G244" s="406"/>
      <c r="H244" s="171">
        <f>ROUND(H242+H231+H219,0)</f>
        <v>0</v>
      </c>
      <c r="I244" s="192"/>
    </row>
    <row r="245" spans="2:9">
      <c r="B245" s="152" t="s">
        <v>449</v>
      </c>
    </row>
    <row r="250" spans="2:9" ht="15" thickBot="1"/>
    <row r="251" spans="2:9" ht="15.75" thickBot="1">
      <c r="B251" s="383" t="s">
        <v>236</v>
      </c>
      <c r="C251" s="384"/>
      <c r="D251" s="384"/>
      <c r="E251" s="384"/>
      <c r="F251" s="384"/>
      <c r="G251" s="384"/>
      <c r="H251" s="385"/>
    </row>
    <row r="252" spans="2:9" ht="15" thickBot="1"/>
    <row r="253" spans="2:9" ht="14.25" customHeight="1">
      <c r="B253" s="386" t="s">
        <v>445</v>
      </c>
      <c r="C253" s="387"/>
      <c r="D253" s="387"/>
      <c r="E253" s="387"/>
      <c r="F253" s="387"/>
      <c r="G253" s="387"/>
      <c r="H253" s="388"/>
    </row>
    <row r="254" spans="2:9" ht="15" thickBot="1">
      <c r="B254" s="389"/>
      <c r="C254" s="390"/>
      <c r="D254" s="390"/>
      <c r="E254" s="390"/>
      <c r="F254" s="390"/>
      <c r="G254" s="390"/>
      <c r="H254" s="391"/>
    </row>
    <row r="255" spans="2:9" ht="15" thickBot="1">
      <c r="B255" s="153"/>
      <c r="C255" s="153"/>
      <c r="D255" s="153"/>
      <c r="E255" s="153"/>
      <c r="F255" s="153"/>
      <c r="G255" s="153"/>
      <c r="H255" s="153"/>
    </row>
    <row r="256" spans="2:9">
      <c r="B256" s="154" t="s">
        <v>237</v>
      </c>
      <c r="C256" s="154" t="s">
        <v>78</v>
      </c>
      <c r="D256" s="154" t="s">
        <v>81</v>
      </c>
      <c r="E256" s="392" t="s">
        <v>238</v>
      </c>
      <c r="F256" s="393"/>
      <c r="G256" s="393"/>
      <c r="H256" s="394"/>
    </row>
    <row r="257" spans="2:8" ht="15" thickBot="1">
      <c r="B257" s="355" t="str">
        <f>'[1]PTO INICAL'!B13</f>
        <v>2.</v>
      </c>
      <c r="C257" s="355" t="str">
        <f>'[1]PTO INICAL'!B15</f>
        <v>2.2</v>
      </c>
      <c r="D257" s="361" t="str">
        <f>'[1]PTO INICAL'!D15</f>
        <v>ML</v>
      </c>
      <c r="E257" s="395" t="str">
        <f>'[1]PTO INICAL'!C15</f>
        <v>Confinamiento en Baldosa de Granito</v>
      </c>
      <c r="F257" s="396"/>
      <c r="G257" s="396"/>
      <c r="H257" s="397"/>
    </row>
    <row r="258" spans="2:8" ht="15" thickBot="1"/>
    <row r="259" spans="2:8" ht="15" thickBot="1">
      <c r="B259" s="398" t="s">
        <v>128</v>
      </c>
      <c r="C259" s="399"/>
      <c r="D259" s="399"/>
      <c r="E259" s="399"/>
      <c r="F259" s="399"/>
      <c r="G259" s="399"/>
      <c r="H259" s="400"/>
    </row>
    <row r="260" spans="2:8" ht="15" thickBot="1">
      <c r="B260" s="401" t="s">
        <v>79</v>
      </c>
      <c r="C260" s="402"/>
      <c r="D260" s="402"/>
      <c r="E260" s="349" t="s">
        <v>232</v>
      </c>
      <c r="F260" s="349" t="s">
        <v>239</v>
      </c>
      <c r="G260" s="349" t="s">
        <v>82</v>
      </c>
      <c r="H260" s="161" t="s">
        <v>240</v>
      </c>
    </row>
    <row r="261" spans="2:8">
      <c r="B261" s="407" t="s">
        <v>458</v>
      </c>
      <c r="C261" s="408"/>
      <c r="D261" s="408"/>
      <c r="E261" s="350" t="s">
        <v>2</v>
      </c>
      <c r="F261" s="169"/>
      <c r="G261" s="350"/>
      <c r="H261" s="169">
        <f>G261*F261</f>
        <v>0</v>
      </c>
    </row>
    <row r="262" spans="2:8">
      <c r="B262" s="409" t="s">
        <v>254</v>
      </c>
      <c r="C262" s="410"/>
      <c r="D262" s="410"/>
      <c r="E262" s="352" t="s">
        <v>4</v>
      </c>
      <c r="F262" s="169"/>
      <c r="G262" s="352"/>
      <c r="H262" s="169">
        <f t="shared" ref="H262:H267" si="1">G262*F262</f>
        <v>0</v>
      </c>
    </row>
    <row r="263" spans="2:8">
      <c r="B263" s="409"/>
      <c r="C263" s="410"/>
      <c r="D263" s="410"/>
      <c r="E263" s="352"/>
      <c r="F263" s="169"/>
      <c r="G263" s="352"/>
      <c r="H263" s="169">
        <f t="shared" si="1"/>
        <v>0</v>
      </c>
    </row>
    <row r="264" spans="2:8">
      <c r="B264" s="409"/>
      <c r="C264" s="410"/>
      <c r="D264" s="410"/>
      <c r="E264" s="352"/>
      <c r="F264" s="169"/>
      <c r="G264" s="352"/>
      <c r="H264" s="169">
        <f t="shared" si="1"/>
        <v>0</v>
      </c>
    </row>
    <row r="265" spans="2:8">
      <c r="B265" s="409"/>
      <c r="C265" s="410"/>
      <c r="D265" s="410"/>
      <c r="E265" s="352"/>
      <c r="F265" s="169"/>
      <c r="G265" s="352"/>
      <c r="H265" s="169">
        <f t="shared" si="1"/>
        <v>0</v>
      </c>
    </row>
    <row r="266" spans="2:8">
      <c r="B266" s="409"/>
      <c r="C266" s="410"/>
      <c r="D266" s="410"/>
      <c r="E266" s="352"/>
      <c r="F266" s="169"/>
      <c r="G266" s="352"/>
      <c r="H266" s="169">
        <f t="shared" si="1"/>
        <v>0</v>
      </c>
    </row>
    <row r="267" spans="2:8" ht="15" thickBot="1">
      <c r="B267" s="403"/>
      <c r="C267" s="404"/>
      <c r="D267" s="404"/>
      <c r="E267" s="353"/>
      <c r="F267" s="169"/>
      <c r="G267" s="353"/>
      <c r="H267" s="169">
        <f t="shared" si="1"/>
        <v>0</v>
      </c>
    </row>
    <row r="268" spans="2:8" ht="15" thickBot="1">
      <c r="B268" s="401" t="s">
        <v>249</v>
      </c>
      <c r="C268" s="402"/>
      <c r="D268" s="402"/>
      <c r="E268" s="349" t="s">
        <v>250</v>
      </c>
      <c r="F268" s="170"/>
      <c r="G268" s="164"/>
      <c r="H268" s="170">
        <f>(H262+H261)*0.05</f>
        <v>0</v>
      </c>
    </row>
    <row r="269" spans="2:8" ht="15" thickBot="1">
      <c r="B269" s="166"/>
      <c r="C269" s="166"/>
      <c r="D269" s="166"/>
      <c r="E269" s="166"/>
      <c r="F269" s="405" t="s">
        <v>241</v>
      </c>
      <c r="G269" s="406"/>
      <c r="H269" s="171">
        <f>SUM(H261:H268)</f>
        <v>0</v>
      </c>
    </row>
    <row r="270" spans="2:8" ht="15" thickBot="1"/>
    <row r="271" spans="2:8" ht="15" thickBot="1">
      <c r="B271" s="398" t="s">
        <v>242</v>
      </c>
      <c r="C271" s="399"/>
      <c r="D271" s="399"/>
      <c r="E271" s="399"/>
      <c r="F271" s="399"/>
      <c r="G271" s="399"/>
      <c r="H271" s="400"/>
    </row>
    <row r="272" spans="2:8" ht="15" thickBot="1">
      <c r="B272" s="401" t="s">
        <v>79</v>
      </c>
      <c r="C272" s="402"/>
      <c r="D272" s="402"/>
      <c r="E272" s="349" t="s">
        <v>84</v>
      </c>
      <c r="F272" s="349" t="s">
        <v>245</v>
      </c>
      <c r="G272" s="349" t="s">
        <v>248</v>
      </c>
      <c r="H272" s="161" t="s">
        <v>240</v>
      </c>
    </row>
    <row r="273" spans="2:8">
      <c r="B273" s="407" t="s">
        <v>251</v>
      </c>
      <c r="C273" s="408"/>
      <c r="D273" s="408"/>
      <c r="E273" s="350" t="s">
        <v>250</v>
      </c>
      <c r="F273" s="350"/>
      <c r="G273" s="183">
        <v>0.1</v>
      </c>
      <c r="H273" s="172">
        <f>H293*G273</f>
        <v>0</v>
      </c>
    </row>
    <row r="274" spans="2:8">
      <c r="B274" s="409"/>
      <c r="C274" s="410"/>
      <c r="D274" s="410"/>
      <c r="E274" s="352"/>
      <c r="F274" s="352"/>
      <c r="G274" s="352"/>
      <c r="H274" s="356"/>
    </row>
    <row r="275" spans="2:8">
      <c r="B275" s="409"/>
      <c r="C275" s="410"/>
      <c r="D275" s="410"/>
      <c r="E275" s="352"/>
      <c r="F275" s="352"/>
      <c r="G275" s="352"/>
      <c r="H275" s="356"/>
    </row>
    <row r="276" spans="2:8">
      <c r="B276" s="409"/>
      <c r="C276" s="410"/>
      <c r="D276" s="410"/>
      <c r="E276" s="352"/>
      <c r="F276" s="352"/>
      <c r="G276" s="352"/>
      <c r="H276" s="356"/>
    </row>
    <row r="277" spans="2:8">
      <c r="B277" s="409"/>
      <c r="C277" s="410"/>
      <c r="D277" s="410"/>
      <c r="E277" s="352"/>
      <c r="F277" s="352"/>
      <c r="G277" s="352"/>
      <c r="H277" s="356"/>
    </row>
    <row r="278" spans="2:8">
      <c r="B278" s="409"/>
      <c r="C278" s="410"/>
      <c r="D278" s="410"/>
      <c r="E278" s="352"/>
      <c r="F278" s="352"/>
      <c r="G278" s="352"/>
      <c r="H278" s="356"/>
    </row>
    <row r="279" spans="2:8" ht="15" thickBot="1">
      <c r="B279" s="403"/>
      <c r="C279" s="404"/>
      <c r="D279" s="404"/>
      <c r="E279" s="353"/>
      <c r="F279" s="353"/>
      <c r="G279" s="353"/>
      <c r="H279" s="357"/>
    </row>
    <row r="280" spans="2:8" ht="15" thickBot="1">
      <c r="B280" s="401"/>
      <c r="C280" s="402"/>
      <c r="D280" s="402"/>
      <c r="E280" s="349"/>
      <c r="F280" s="164"/>
      <c r="G280" s="164"/>
      <c r="H280" s="165"/>
    </row>
    <row r="281" spans="2:8" ht="15" thickBot="1">
      <c r="B281" s="166"/>
      <c r="C281" s="166"/>
      <c r="D281" s="166"/>
      <c r="E281" s="166"/>
      <c r="F281" s="405" t="s">
        <v>243</v>
      </c>
      <c r="G281" s="406"/>
      <c r="H281" s="171">
        <f>SUM(H273:H280)</f>
        <v>0</v>
      </c>
    </row>
    <row r="282" spans="2:8" ht="15" thickBot="1"/>
    <row r="283" spans="2:8" ht="15" thickBot="1">
      <c r="B283" s="398" t="s">
        <v>143</v>
      </c>
      <c r="C283" s="399"/>
      <c r="D283" s="399"/>
      <c r="E283" s="399"/>
      <c r="F283" s="399"/>
      <c r="G283" s="399"/>
      <c r="H283" s="400"/>
    </row>
    <row r="284" spans="2:8" ht="15" thickBot="1">
      <c r="B284" s="398" t="s">
        <v>79</v>
      </c>
      <c r="C284" s="411"/>
      <c r="D284" s="349" t="s">
        <v>247</v>
      </c>
      <c r="E284" s="349" t="s">
        <v>98</v>
      </c>
      <c r="F284" s="349" t="s">
        <v>100</v>
      </c>
      <c r="G284" s="349" t="s">
        <v>246</v>
      </c>
      <c r="H284" s="161" t="s">
        <v>240</v>
      </c>
    </row>
    <row r="285" spans="2:8">
      <c r="B285" s="412" t="s">
        <v>252</v>
      </c>
      <c r="C285" s="413"/>
      <c r="D285" s="351"/>
      <c r="E285" s="173"/>
      <c r="F285" s="173"/>
      <c r="G285" s="352"/>
      <c r="H285" s="174"/>
    </row>
    <row r="286" spans="2:8">
      <c r="B286" s="414" t="s">
        <v>253</v>
      </c>
      <c r="C286" s="415"/>
      <c r="D286" s="352"/>
      <c r="E286" s="362"/>
      <c r="F286" s="362"/>
      <c r="G286" s="350"/>
      <c r="H286" s="175"/>
    </row>
    <row r="287" spans="2:8">
      <c r="B287" s="414"/>
      <c r="C287" s="415"/>
      <c r="D287" s="352"/>
      <c r="E287" s="169"/>
      <c r="F287" s="169"/>
      <c r="G287" s="352"/>
      <c r="H287" s="175"/>
    </row>
    <row r="288" spans="2:8">
      <c r="B288" s="414"/>
      <c r="C288" s="415"/>
      <c r="D288" s="358"/>
      <c r="E288" s="352"/>
      <c r="F288" s="169"/>
      <c r="G288" s="352"/>
      <c r="H288" s="175"/>
    </row>
    <row r="289" spans="2:9">
      <c r="B289" s="414"/>
      <c r="C289" s="415"/>
      <c r="D289" s="358"/>
      <c r="E289" s="352"/>
      <c r="F289" s="169"/>
      <c r="G289" s="352"/>
      <c r="H289" s="175"/>
    </row>
    <row r="290" spans="2:9">
      <c r="B290" s="414"/>
      <c r="C290" s="415"/>
      <c r="D290" s="358"/>
      <c r="E290" s="352"/>
      <c r="F290" s="362"/>
      <c r="G290" s="352"/>
      <c r="H290" s="363"/>
    </row>
    <row r="291" spans="2:9" ht="15" thickBot="1">
      <c r="B291" s="427"/>
      <c r="C291" s="429"/>
      <c r="D291" s="210"/>
      <c r="E291" s="206"/>
      <c r="F291" s="177"/>
      <c r="G291" s="206"/>
      <c r="H291" s="178"/>
    </row>
    <row r="292" spans="2:9" ht="15.75" thickBot="1">
      <c r="B292" s="398"/>
      <c r="C292" s="411"/>
      <c r="D292" s="211"/>
      <c r="E292" s="349"/>
      <c r="F292" s="349"/>
      <c r="G292" s="349"/>
      <c r="H292" s="360"/>
    </row>
    <row r="293" spans="2:9" ht="15.75" thickBot="1">
      <c r="B293" s="166"/>
      <c r="C293" s="166"/>
      <c r="D293" s="166"/>
      <c r="E293" s="166"/>
      <c r="F293" s="405" t="s">
        <v>257</v>
      </c>
      <c r="G293" s="406"/>
      <c r="H293" s="360">
        <f>SUM(H285:H292)</f>
        <v>0</v>
      </c>
    </row>
    <row r="294" spans="2:9" ht="15.75" customHeight="1" thickBot="1"/>
    <row r="295" spans="2:9" ht="15" thickBot="1">
      <c r="F295" s="405" t="s">
        <v>244</v>
      </c>
      <c r="G295" s="406"/>
      <c r="H295" s="171">
        <f>ROUND(H293+H281+H269,0)</f>
        <v>0</v>
      </c>
      <c r="I295" s="192">
        <f>H293+H281+H269</f>
        <v>0</v>
      </c>
    </row>
    <row r="296" spans="2:9">
      <c r="B296" s="152" t="s">
        <v>449</v>
      </c>
    </row>
    <row r="300" spans="2:9" ht="15" thickBot="1"/>
    <row r="301" spans="2:9" ht="15.75" thickBot="1">
      <c r="B301" s="383" t="s">
        <v>236</v>
      </c>
      <c r="C301" s="384"/>
      <c r="D301" s="384"/>
      <c r="E301" s="384"/>
      <c r="F301" s="384"/>
      <c r="G301" s="384"/>
      <c r="H301" s="385"/>
    </row>
    <row r="302" spans="2:9" ht="15" thickBot="1"/>
    <row r="303" spans="2:9" ht="14.25" customHeight="1">
      <c r="B303" s="386" t="s">
        <v>445</v>
      </c>
      <c r="C303" s="387"/>
      <c r="D303" s="387"/>
      <c r="E303" s="387"/>
      <c r="F303" s="387"/>
      <c r="G303" s="387"/>
      <c r="H303" s="388"/>
    </row>
    <row r="304" spans="2:9" ht="15" thickBot="1">
      <c r="B304" s="389"/>
      <c r="C304" s="390"/>
      <c r="D304" s="390"/>
      <c r="E304" s="390"/>
      <c r="F304" s="390"/>
      <c r="G304" s="390"/>
      <c r="H304" s="391"/>
    </row>
    <row r="305" spans="2:8" ht="15" thickBot="1">
      <c r="B305" s="153"/>
      <c r="C305" s="153"/>
      <c r="D305" s="153"/>
      <c r="E305" s="153"/>
      <c r="F305" s="153"/>
      <c r="G305" s="153"/>
      <c r="H305" s="153"/>
    </row>
    <row r="306" spans="2:8">
      <c r="B306" s="154" t="s">
        <v>237</v>
      </c>
      <c r="C306" s="154" t="s">
        <v>78</v>
      </c>
      <c r="D306" s="154" t="s">
        <v>81</v>
      </c>
      <c r="E306" s="392" t="s">
        <v>238</v>
      </c>
      <c r="F306" s="393"/>
      <c r="G306" s="393"/>
      <c r="H306" s="394"/>
    </row>
    <row r="307" spans="2:8" ht="15" thickBot="1">
      <c r="B307" s="355" t="str">
        <f>'[1]PTO INICAL'!B13</f>
        <v>2.</v>
      </c>
      <c r="C307" s="355" t="str">
        <f>'[1]PTO INICAL'!B16</f>
        <v>2.3</v>
      </c>
      <c r="D307" s="361" t="s">
        <v>0</v>
      </c>
      <c r="E307" s="395" t="str">
        <f>'[1]PTO INICAL'!C16</f>
        <v xml:space="preserve"> Piso en Baldosa de Granito 0,3*0,3</v>
      </c>
      <c r="F307" s="396"/>
      <c r="G307" s="396"/>
      <c r="H307" s="397"/>
    </row>
    <row r="308" spans="2:8" ht="15" thickBot="1"/>
    <row r="309" spans="2:8" ht="15" thickBot="1">
      <c r="B309" s="398" t="s">
        <v>128</v>
      </c>
      <c r="C309" s="399"/>
      <c r="D309" s="399"/>
      <c r="E309" s="399"/>
      <c r="F309" s="399"/>
      <c r="G309" s="399"/>
      <c r="H309" s="400"/>
    </row>
    <row r="310" spans="2:8" ht="15" thickBot="1">
      <c r="B310" s="401" t="s">
        <v>79</v>
      </c>
      <c r="C310" s="402"/>
      <c r="D310" s="402"/>
      <c r="E310" s="349" t="s">
        <v>232</v>
      </c>
      <c r="F310" s="349" t="s">
        <v>239</v>
      </c>
      <c r="G310" s="349" t="s">
        <v>82</v>
      </c>
      <c r="H310" s="161" t="s">
        <v>240</v>
      </c>
    </row>
    <row r="311" spans="2:8">
      <c r="B311" s="421" t="s">
        <v>459</v>
      </c>
      <c r="C311" s="422"/>
      <c r="D311" s="422"/>
      <c r="E311" s="351" t="s">
        <v>0</v>
      </c>
      <c r="F311" s="173"/>
      <c r="G311" s="370"/>
      <c r="H311" s="174">
        <f>G311*F311</f>
        <v>0</v>
      </c>
    </row>
    <row r="312" spans="2:8">
      <c r="B312" s="409" t="s">
        <v>283</v>
      </c>
      <c r="C312" s="410"/>
      <c r="D312" s="410"/>
      <c r="E312" s="352" t="str">
        <f>'[1]APUs Basicos'!B146</f>
        <v>M3</v>
      </c>
      <c r="F312" s="169"/>
      <c r="G312" s="371"/>
      <c r="H312" s="175">
        <f t="shared" ref="H312:H317" si="2">G312*F312</f>
        <v>0</v>
      </c>
    </row>
    <row r="313" spans="2:8">
      <c r="B313" s="409" t="s">
        <v>460</v>
      </c>
      <c r="C313" s="410"/>
      <c r="D313" s="410"/>
      <c r="E313" s="352" t="s">
        <v>4</v>
      </c>
      <c r="F313" s="169"/>
      <c r="G313" s="372"/>
      <c r="H313" s="175">
        <f t="shared" si="2"/>
        <v>0</v>
      </c>
    </row>
    <row r="314" spans="2:8">
      <c r="B314" s="409"/>
      <c r="C314" s="410"/>
      <c r="D314" s="410"/>
      <c r="E314" s="352"/>
      <c r="F314" s="169"/>
      <c r="G314" s="352"/>
      <c r="H314" s="175">
        <f t="shared" si="2"/>
        <v>0</v>
      </c>
    </row>
    <row r="315" spans="2:8">
      <c r="B315" s="409"/>
      <c r="C315" s="410"/>
      <c r="D315" s="410"/>
      <c r="E315" s="352"/>
      <c r="F315" s="169"/>
      <c r="G315" s="352"/>
      <c r="H315" s="175">
        <f t="shared" si="2"/>
        <v>0</v>
      </c>
    </row>
    <row r="316" spans="2:8">
      <c r="B316" s="409"/>
      <c r="C316" s="410"/>
      <c r="D316" s="410"/>
      <c r="E316" s="352"/>
      <c r="F316" s="169"/>
      <c r="G316" s="352"/>
      <c r="H316" s="175">
        <f t="shared" si="2"/>
        <v>0</v>
      </c>
    </row>
    <row r="317" spans="2:8" ht="15" thickBot="1">
      <c r="B317" s="425"/>
      <c r="C317" s="426"/>
      <c r="D317" s="426"/>
      <c r="E317" s="354"/>
      <c r="F317" s="177"/>
      <c r="G317" s="354"/>
      <c r="H317" s="178">
        <f t="shared" si="2"/>
        <v>0</v>
      </c>
    </row>
    <row r="318" spans="2:8" ht="15" thickBot="1">
      <c r="B318" s="401" t="s">
        <v>249</v>
      </c>
      <c r="C318" s="402"/>
      <c r="D318" s="402"/>
      <c r="E318" s="349" t="s">
        <v>250</v>
      </c>
      <c r="F318" s="213"/>
      <c r="G318" s="349"/>
      <c r="H318" s="171">
        <f>(H311+H313+H312)*0.05</f>
        <v>0</v>
      </c>
    </row>
    <row r="319" spans="2:8" ht="15" thickBot="1">
      <c r="B319" s="166"/>
      <c r="C319" s="166"/>
      <c r="D319" s="166"/>
      <c r="E319" s="166"/>
      <c r="F319" s="405" t="s">
        <v>241</v>
      </c>
      <c r="G319" s="406"/>
      <c r="H319" s="171">
        <f>SUM(H311:H318)</f>
        <v>0</v>
      </c>
    </row>
    <row r="320" spans="2:8" ht="15" thickBot="1"/>
    <row r="321" spans="2:8" ht="15" thickBot="1">
      <c r="B321" s="398" t="s">
        <v>242</v>
      </c>
      <c r="C321" s="399"/>
      <c r="D321" s="399"/>
      <c r="E321" s="399"/>
      <c r="F321" s="399"/>
      <c r="G321" s="399"/>
      <c r="H321" s="400"/>
    </row>
    <row r="322" spans="2:8" ht="15" thickBot="1">
      <c r="B322" s="401" t="s">
        <v>79</v>
      </c>
      <c r="C322" s="402"/>
      <c r="D322" s="402"/>
      <c r="E322" s="349" t="s">
        <v>84</v>
      </c>
      <c r="F322" s="349" t="s">
        <v>245</v>
      </c>
      <c r="G322" s="349" t="s">
        <v>248</v>
      </c>
      <c r="H322" s="161" t="s">
        <v>240</v>
      </c>
    </row>
    <row r="323" spans="2:8">
      <c r="B323" s="407" t="s">
        <v>251</v>
      </c>
      <c r="C323" s="408"/>
      <c r="D323" s="408"/>
      <c r="E323" s="350" t="s">
        <v>250</v>
      </c>
      <c r="F323" s="350"/>
      <c r="G323" s="183"/>
      <c r="H323" s="172">
        <f>H343*G323</f>
        <v>0</v>
      </c>
    </row>
    <row r="324" spans="2:8">
      <c r="B324" s="409"/>
      <c r="C324" s="410"/>
      <c r="D324" s="410"/>
      <c r="E324" s="352"/>
      <c r="F324" s="352"/>
      <c r="G324" s="352"/>
      <c r="H324" s="356"/>
    </row>
    <row r="325" spans="2:8">
      <c r="B325" s="409"/>
      <c r="C325" s="410"/>
      <c r="D325" s="410"/>
      <c r="E325" s="352"/>
      <c r="F325" s="352"/>
      <c r="G325" s="352"/>
      <c r="H325" s="356"/>
    </row>
    <row r="326" spans="2:8">
      <c r="B326" s="409"/>
      <c r="C326" s="410"/>
      <c r="D326" s="410"/>
      <c r="E326" s="352"/>
      <c r="F326" s="352"/>
      <c r="G326" s="352"/>
      <c r="H326" s="356"/>
    </row>
    <row r="327" spans="2:8">
      <c r="B327" s="409"/>
      <c r="C327" s="410"/>
      <c r="D327" s="410"/>
      <c r="E327" s="352"/>
      <c r="F327" s="352"/>
      <c r="G327" s="352"/>
      <c r="H327" s="356"/>
    </row>
    <row r="328" spans="2:8">
      <c r="B328" s="409"/>
      <c r="C328" s="410"/>
      <c r="D328" s="410"/>
      <c r="E328" s="352"/>
      <c r="F328" s="352"/>
      <c r="G328" s="352"/>
      <c r="H328" s="356"/>
    </row>
    <row r="329" spans="2:8" ht="15" thickBot="1">
      <c r="B329" s="403"/>
      <c r="C329" s="404"/>
      <c r="D329" s="404"/>
      <c r="E329" s="353"/>
      <c r="F329" s="353"/>
      <c r="G329" s="353"/>
      <c r="H329" s="357"/>
    </row>
    <row r="330" spans="2:8" ht="15" thickBot="1">
      <c r="B330" s="401"/>
      <c r="C330" s="402"/>
      <c r="D330" s="402"/>
      <c r="E330" s="349"/>
      <c r="F330" s="164"/>
      <c r="G330" s="164"/>
      <c r="H330" s="165"/>
    </row>
    <row r="331" spans="2:8" ht="15" thickBot="1">
      <c r="B331" s="166"/>
      <c r="C331" s="166"/>
      <c r="D331" s="166"/>
      <c r="E331" s="166"/>
      <c r="F331" s="405" t="s">
        <v>243</v>
      </c>
      <c r="G331" s="406"/>
      <c r="H331" s="171">
        <f>SUM(H323:H330)</f>
        <v>0</v>
      </c>
    </row>
    <row r="332" spans="2:8" ht="15" thickBot="1"/>
    <row r="333" spans="2:8" ht="15" thickBot="1">
      <c r="B333" s="398" t="s">
        <v>143</v>
      </c>
      <c r="C333" s="399"/>
      <c r="D333" s="399"/>
      <c r="E333" s="399"/>
      <c r="F333" s="399"/>
      <c r="G333" s="399"/>
      <c r="H333" s="400"/>
    </row>
    <row r="334" spans="2:8" ht="15" thickBot="1">
      <c r="B334" s="398" t="s">
        <v>79</v>
      </c>
      <c r="C334" s="411"/>
      <c r="D334" s="349" t="s">
        <v>247</v>
      </c>
      <c r="E334" s="349" t="s">
        <v>98</v>
      </c>
      <c r="F334" s="349" t="s">
        <v>100</v>
      </c>
      <c r="G334" s="349" t="s">
        <v>246</v>
      </c>
      <c r="H334" s="161" t="s">
        <v>240</v>
      </c>
    </row>
    <row r="335" spans="2:8">
      <c r="B335" s="412" t="s">
        <v>252</v>
      </c>
      <c r="C335" s="413"/>
      <c r="D335" s="351"/>
      <c r="E335" s="173"/>
      <c r="F335" s="173"/>
      <c r="G335" s="352"/>
      <c r="H335" s="174"/>
    </row>
    <row r="336" spans="2:8">
      <c r="B336" s="414" t="s">
        <v>253</v>
      </c>
      <c r="C336" s="415"/>
      <c r="D336" s="352"/>
      <c r="E336" s="362"/>
      <c r="F336" s="362"/>
      <c r="G336" s="350"/>
      <c r="H336" s="175"/>
    </row>
    <row r="337" spans="2:9">
      <c r="B337" s="414"/>
      <c r="C337" s="415"/>
      <c r="D337" s="352"/>
      <c r="E337" s="169"/>
      <c r="F337" s="169"/>
      <c r="G337" s="352"/>
      <c r="H337" s="175"/>
    </row>
    <row r="338" spans="2:9">
      <c r="B338" s="414"/>
      <c r="C338" s="415"/>
      <c r="D338" s="358"/>
      <c r="E338" s="352"/>
      <c r="F338" s="169"/>
      <c r="G338" s="352"/>
      <c r="H338" s="175"/>
    </row>
    <row r="339" spans="2:9">
      <c r="B339" s="414"/>
      <c r="C339" s="415"/>
      <c r="D339" s="358"/>
      <c r="E339" s="352"/>
      <c r="F339" s="169"/>
      <c r="G339" s="352"/>
      <c r="H339" s="175"/>
    </row>
    <row r="340" spans="2:9">
      <c r="B340" s="414"/>
      <c r="C340" s="415"/>
      <c r="D340" s="358"/>
      <c r="E340" s="352"/>
      <c r="F340" s="362"/>
      <c r="G340" s="352"/>
      <c r="H340" s="363"/>
    </row>
    <row r="341" spans="2:9" ht="15" thickBot="1">
      <c r="B341" s="427"/>
      <c r="C341" s="429"/>
      <c r="D341" s="210"/>
      <c r="E341" s="206"/>
      <c r="F341" s="177"/>
      <c r="G341" s="206"/>
      <c r="H341" s="178"/>
    </row>
    <row r="342" spans="2:9" ht="15.75" thickBot="1">
      <c r="B342" s="398"/>
      <c r="C342" s="411"/>
      <c r="D342" s="211"/>
      <c r="E342" s="349"/>
      <c r="F342" s="349"/>
      <c r="G342" s="349"/>
      <c r="H342" s="360"/>
    </row>
    <row r="343" spans="2:9" ht="15.75" customHeight="1" thickBot="1">
      <c r="B343" s="166"/>
      <c r="C343" s="166"/>
      <c r="D343" s="166"/>
      <c r="E343" s="166"/>
      <c r="F343" s="405" t="s">
        <v>257</v>
      </c>
      <c r="G343" s="406"/>
      <c r="H343" s="360"/>
    </row>
    <row r="344" spans="2:9" ht="15.75" customHeight="1" thickBot="1"/>
    <row r="345" spans="2:9" ht="15" thickBot="1">
      <c r="F345" s="405" t="s">
        <v>244</v>
      </c>
      <c r="G345" s="406"/>
      <c r="H345" s="171">
        <f>ROUND(H343+H331+H319,0)</f>
        <v>0</v>
      </c>
      <c r="I345" s="192"/>
    </row>
    <row r="346" spans="2:9">
      <c r="B346" s="152" t="s">
        <v>449</v>
      </c>
    </row>
    <row r="350" spans="2:9" ht="15" thickBot="1"/>
    <row r="351" spans="2:9" ht="15.75" thickBot="1">
      <c r="B351" s="383" t="s">
        <v>236</v>
      </c>
      <c r="C351" s="384"/>
      <c r="D351" s="384"/>
      <c r="E351" s="384"/>
      <c r="F351" s="384"/>
      <c r="G351" s="384"/>
      <c r="H351" s="385"/>
    </row>
    <row r="352" spans="2:9" ht="15" thickBot="1"/>
    <row r="353" spans="2:8" ht="14.25" customHeight="1">
      <c r="B353" s="386" t="s">
        <v>445</v>
      </c>
      <c r="C353" s="387"/>
      <c r="D353" s="387"/>
      <c r="E353" s="387"/>
      <c r="F353" s="387"/>
      <c r="G353" s="387"/>
      <c r="H353" s="388"/>
    </row>
    <row r="354" spans="2:8" ht="15" thickBot="1">
      <c r="B354" s="389"/>
      <c r="C354" s="390"/>
      <c r="D354" s="390"/>
      <c r="E354" s="390"/>
      <c r="F354" s="390"/>
      <c r="G354" s="390"/>
      <c r="H354" s="391"/>
    </row>
    <row r="355" spans="2:8" ht="15" thickBot="1">
      <c r="B355" s="153"/>
      <c r="C355" s="153"/>
      <c r="D355" s="153"/>
      <c r="E355" s="153"/>
      <c r="F355" s="153"/>
      <c r="G355" s="153"/>
      <c r="H355" s="153"/>
    </row>
    <row r="356" spans="2:8">
      <c r="B356" s="154" t="s">
        <v>237</v>
      </c>
      <c r="C356" s="154" t="s">
        <v>78</v>
      </c>
      <c r="D356" s="154" t="s">
        <v>81</v>
      </c>
      <c r="E356" s="392" t="s">
        <v>238</v>
      </c>
      <c r="F356" s="393"/>
      <c r="G356" s="393"/>
      <c r="H356" s="394"/>
    </row>
    <row r="357" spans="2:8" ht="15" thickBot="1">
      <c r="B357" s="355" t="str">
        <f>'[1]PTO INICAL'!B13</f>
        <v>2.</v>
      </c>
      <c r="C357" s="355" t="str">
        <f>'[1]PTO INICAL'!B17</f>
        <v>2.4</v>
      </c>
      <c r="D357" s="361" t="str">
        <f>'[1]PTO INICAL'!D17</f>
        <v>M2</v>
      </c>
      <c r="E357" s="430" t="str">
        <f>'[1]PTO INICAL'!C17</f>
        <v>Pulida Baldosin de Granito con Maquina</v>
      </c>
      <c r="F357" s="396"/>
      <c r="G357" s="396"/>
      <c r="H357" s="397"/>
    </row>
    <row r="358" spans="2:8" ht="15" thickBot="1"/>
    <row r="359" spans="2:8" ht="15" thickBot="1">
      <c r="B359" s="398" t="s">
        <v>128</v>
      </c>
      <c r="C359" s="399"/>
      <c r="D359" s="399"/>
      <c r="E359" s="399"/>
      <c r="F359" s="399"/>
      <c r="G359" s="399"/>
      <c r="H359" s="400"/>
    </row>
    <row r="360" spans="2:8" ht="15" thickBot="1">
      <c r="B360" s="401" t="s">
        <v>79</v>
      </c>
      <c r="C360" s="402"/>
      <c r="D360" s="402"/>
      <c r="E360" s="349" t="s">
        <v>232</v>
      </c>
      <c r="F360" s="349" t="s">
        <v>239</v>
      </c>
      <c r="G360" s="349" t="s">
        <v>82</v>
      </c>
      <c r="H360" s="161" t="s">
        <v>240</v>
      </c>
    </row>
    <row r="361" spans="2:8">
      <c r="B361" s="421" t="s">
        <v>202</v>
      </c>
      <c r="C361" s="422"/>
      <c r="D361" s="422"/>
      <c r="E361" s="351" t="s">
        <v>203</v>
      </c>
      <c r="F361" s="173"/>
      <c r="G361" s="351"/>
      <c r="H361" s="174">
        <f>G361*F361</f>
        <v>0</v>
      </c>
    </row>
    <row r="362" spans="2:8">
      <c r="B362" s="409"/>
      <c r="C362" s="410"/>
      <c r="D362" s="410"/>
      <c r="E362" s="352"/>
      <c r="F362" s="169"/>
      <c r="G362" s="352"/>
      <c r="H362" s="175"/>
    </row>
    <row r="363" spans="2:8">
      <c r="B363" s="409"/>
      <c r="C363" s="410"/>
      <c r="D363" s="410"/>
      <c r="E363" s="352"/>
      <c r="F363" s="169"/>
      <c r="G363" s="352"/>
      <c r="H363" s="175"/>
    </row>
    <row r="364" spans="2:8">
      <c r="B364" s="409"/>
      <c r="C364" s="410"/>
      <c r="D364" s="410"/>
      <c r="E364" s="352"/>
      <c r="F364" s="169"/>
      <c r="G364" s="352"/>
      <c r="H364" s="175"/>
    </row>
    <row r="365" spans="2:8">
      <c r="B365" s="409"/>
      <c r="C365" s="410"/>
      <c r="D365" s="410"/>
      <c r="E365" s="352"/>
      <c r="F365" s="169"/>
      <c r="G365" s="352"/>
      <c r="H365" s="175"/>
    </row>
    <row r="366" spans="2:8">
      <c r="B366" s="409"/>
      <c r="C366" s="410"/>
      <c r="D366" s="410"/>
      <c r="E366" s="352"/>
      <c r="F366" s="169"/>
      <c r="G366" s="352"/>
      <c r="H366" s="175"/>
    </row>
    <row r="367" spans="2:8" ht="15" thickBot="1">
      <c r="B367" s="425"/>
      <c r="C367" s="426"/>
      <c r="D367" s="426"/>
      <c r="E367" s="354"/>
      <c r="F367" s="177"/>
      <c r="G367" s="354"/>
      <c r="H367" s="178"/>
    </row>
    <row r="368" spans="2:8" ht="15" thickBot="1">
      <c r="B368" s="401" t="s">
        <v>249</v>
      </c>
      <c r="C368" s="402"/>
      <c r="D368" s="402"/>
      <c r="E368" s="349" t="s">
        <v>250</v>
      </c>
      <c r="F368" s="213"/>
      <c r="G368" s="349"/>
      <c r="H368" s="171">
        <f>SUM(H361:H367)*0.05</f>
        <v>0</v>
      </c>
    </row>
    <row r="369" spans="2:8" ht="15" thickBot="1">
      <c r="B369" s="166"/>
      <c r="C369" s="166"/>
      <c r="D369" s="166"/>
      <c r="E369" s="166"/>
      <c r="F369" s="405" t="s">
        <v>241</v>
      </c>
      <c r="G369" s="406"/>
      <c r="H369" s="171">
        <f>SUM(H361:H368)</f>
        <v>0</v>
      </c>
    </row>
    <row r="370" spans="2:8" ht="15" thickBot="1"/>
    <row r="371" spans="2:8" ht="15" thickBot="1">
      <c r="B371" s="398" t="s">
        <v>242</v>
      </c>
      <c r="C371" s="399"/>
      <c r="D371" s="399"/>
      <c r="E371" s="399"/>
      <c r="F371" s="399"/>
      <c r="G371" s="399"/>
      <c r="H371" s="400"/>
    </row>
    <row r="372" spans="2:8" ht="15" thickBot="1">
      <c r="B372" s="401" t="s">
        <v>79</v>
      </c>
      <c r="C372" s="402"/>
      <c r="D372" s="402"/>
      <c r="E372" s="349" t="s">
        <v>84</v>
      </c>
      <c r="F372" s="349" t="s">
        <v>245</v>
      </c>
      <c r="G372" s="349" t="s">
        <v>248</v>
      </c>
      <c r="H372" s="161" t="s">
        <v>240</v>
      </c>
    </row>
    <row r="373" spans="2:8">
      <c r="B373" s="407" t="s">
        <v>251</v>
      </c>
      <c r="C373" s="408"/>
      <c r="D373" s="408"/>
      <c r="E373" s="350" t="s">
        <v>250</v>
      </c>
      <c r="F373" s="350"/>
      <c r="G373" s="183"/>
      <c r="H373" s="172"/>
    </row>
    <row r="374" spans="2:8">
      <c r="B374" s="409" t="s">
        <v>461</v>
      </c>
      <c r="C374" s="410"/>
      <c r="D374" s="410"/>
      <c r="E374" s="352"/>
      <c r="F374" s="373"/>
      <c r="G374" s="352"/>
      <c r="H374" s="172"/>
    </row>
    <row r="375" spans="2:8">
      <c r="B375" s="409"/>
      <c r="C375" s="410"/>
      <c r="D375" s="410"/>
      <c r="E375" s="352"/>
      <c r="F375" s="352"/>
      <c r="G375" s="352"/>
      <c r="H375" s="356"/>
    </row>
    <row r="376" spans="2:8">
      <c r="B376" s="409"/>
      <c r="C376" s="410"/>
      <c r="D376" s="410"/>
      <c r="E376" s="352"/>
      <c r="F376" s="352"/>
      <c r="G376" s="352"/>
      <c r="H376" s="356"/>
    </row>
    <row r="377" spans="2:8">
      <c r="B377" s="409"/>
      <c r="C377" s="410"/>
      <c r="D377" s="410"/>
      <c r="E377" s="352"/>
      <c r="F377" s="352"/>
      <c r="G377" s="352"/>
      <c r="H377" s="356"/>
    </row>
    <row r="378" spans="2:8">
      <c r="B378" s="409"/>
      <c r="C378" s="410"/>
      <c r="D378" s="410"/>
      <c r="E378" s="352"/>
      <c r="F378" s="352"/>
      <c r="G378" s="352"/>
      <c r="H378" s="356"/>
    </row>
    <row r="379" spans="2:8" ht="15" thickBot="1">
      <c r="B379" s="403"/>
      <c r="C379" s="404"/>
      <c r="D379" s="404"/>
      <c r="E379" s="353"/>
      <c r="F379" s="353"/>
      <c r="G379" s="353"/>
      <c r="H379" s="357"/>
    </row>
    <row r="380" spans="2:8" ht="15" thickBot="1">
      <c r="B380" s="401"/>
      <c r="C380" s="402"/>
      <c r="D380" s="402"/>
      <c r="E380" s="349"/>
      <c r="F380" s="164"/>
      <c r="G380" s="164"/>
      <c r="H380" s="165"/>
    </row>
    <row r="381" spans="2:8" ht="15" thickBot="1">
      <c r="B381" s="166"/>
      <c r="C381" s="166"/>
      <c r="D381" s="166"/>
      <c r="E381" s="166"/>
      <c r="F381" s="405" t="s">
        <v>243</v>
      </c>
      <c r="G381" s="406"/>
      <c r="H381" s="171"/>
    </row>
    <row r="382" spans="2:8" ht="15" thickBot="1"/>
    <row r="383" spans="2:8" ht="15" thickBot="1">
      <c r="B383" s="398" t="s">
        <v>143</v>
      </c>
      <c r="C383" s="399"/>
      <c r="D383" s="399"/>
      <c r="E383" s="399"/>
      <c r="F383" s="399"/>
      <c r="G383" s="399"/>
      <c r="H383" s="400"/>
    </row>
    <row r="384" spans="2:8" ht="15" thickBot="1">
      <c r="B384" s="398" t="s">
        <v>79</v>
      </c>
      <c r="C384" s="411"/>
      <c r="D384" s="349" t="s">
        <v>247</v>
      </c>
      <c r="E384" s="349" t="s">
        <v>98</v>
      </c>
      <c r="F384" s="349" t="s">
        <v>100</v>
      </c>
      <c r="G384" s="349" t="s">
        <v>246</v>
      </c>
      <c r="H384" s="161" t="s">
        <v>240</v>
      </c>
    </row>
    <row r="385" spans="2:8">
      <c r="B385" s="412" t="s">
        <v>252</v>
      </c>
      <c r="C385" s="413"/>
      <c r="D385" s="351"/>
      <c r="E385" s="173"/>
      <c r="F385" s="173"/>
      <c r="G385" s="352"/>
      <c r="H385" s="174"/>
    </row>
    <row r="386" spans="2:8">
      <c r="B386" s="414" t="s">
        <v>253</v>
      </c>
      <c r="C386" s="415"/>
      <c r="D386" s="352"/>
      <c r="E386" s="362"/>
      <c r="F386" s="362"/>
      <c r="G386" s="350"/>
      <c r="H386" s="175"/>
    </row>
    <row r="387" spans="2:8">
      <c r="B387" s="414"/>
      <c r="C387" s="415"/>
      <c r="D387" s="352"/>
      <c r="E387" s="169"/>
      <c r="F387" s="169"/>
      <c r="G387" s="352"/>
      <c r="H387" s="175"/>
    </row>
    <row r="388" spans="2:8">
      <c r="B388" s="414"/>
      <c r="C388" s="415"/>
      <c r="D388" s="358"/>
      <c r="E388" s="352"/>
      <c r="F388" s="169"/>
      <c r="G388" s="352"/>
      <c r="H388" s="175"/>
    </row>
    <row r="389" spans="2:8">
      <c r="B389" s="414"/>
      <c r="C389" s="415"/>
      <c r="D389" s="358"/>
      <c r="E389" s="352"/>
      <c r="F389" s="169"/>
      <c r="G389" s="352"/>
      <c r="H389" s="175"/>
    </row>
    <row r="390" spans="2:8">
      <c r="B390" s="414"/>
      <c r="C390" s="415"/>
      <c r="D390" s="358"/>
      <c r="E390" s="352"/>
      <c r="F390" s="362"/>
      <c r="G390" s="352"/>
      <c r="H390" s="363"/>
    </row>
    <row r="391" spans="2:8" ht="15" thickBot="1">
      <c r="B391" s="427"/>
      <c r="C391" s="429"/>
      <c r="D391" s="210"/>
      <c r="E391" s="206"/>
      <c r="F391" s="177"/>
      <c r="G391" s="206"/>
      <c r="H391" s="178"/>
    </row>
    <row r="392" spans="2:8" ht="15.75" thickBot="1">
      <c r="B392" s="398"/>
      <c r="C392" s="411"/>
      <c r="D392" s="211"/>
      <c r="E392" s="349"/>
      <c r="F392" s="349"/>
      <c r="G392" s="349"/>
      <c r="H392" s="360"/>
    </row>
    <row r="393" spans="2:8" ht="15.75" customHeight="1" thickBot="1">
      <c r="B393" s="166"/>
      <c r="C393" s="166"/>
      <c r="D393" s="166"/>
      <c r="E393" s="166"/>
      <c r="F393" s="405" t="s">
        <v>257</v>
      </c>
      <c r="G393" s="406"/>
      <c r="H393" s="360">
        <f>SUM(H385:H392)</f>
        <v>0</v>
      </c>
    </row>
    <row r="394" spans="2:8" ht="15.75" customHeight="1" thickBot="1"/>
    <row r="395" spans="2:8" ht="15" thickBot="1">
      <c r="F395" s="405" t="s">
        <v>244</v>
      </c>
      <c r="G395" s="406"/>
      <c r="H395" s="171">
        <f>H393+H381+H369</f>
        <v>0</v>
      </c>
    </row>
    <row r="397" spans="2:8">
      <c r="B397" s="152" t="s">
        <v>449</v>
      </c>
    </row>
    <row r="400" spans="2:8" ht="15" thickBot="1"/>
    <row r="401" spans="2:8" ht="15.75" thickBot="1">
      <c r="B401" s="383" t="s">
        <v>236</v>
      </c>
      <c r="C401" s="384"/>
      <c r="D401" s="384"/>
      <c r="E401" s="384"/>
      <c r="F401" s="384"/>
      <c r="G401" s="384"/>
      <c r="H401" s="385"/>
    </row>
    <row r="402" spans="2:8" ht="15" thickBot="1"/>
    <row r="403" spans="2:8" ht="14.25" customHeight="1">
      <c r="B403" s="386" t="s">
        <v>445</v>
      </c>
      <c r="C403" s="387"/>
      <c r="D403" s="387"/>
      <c r="E403" s="387"/>
      <c r="F403" s="387"/>
      <c r="G403" s="387"/>
      <c r="H403" s="388"/>
    </row>
    <row r="404" spans="2:8" ht="14.25" customHeight="1" thickBot="1">
      <c r="B404" s="389"/>
      <c r="C404" s="390"/>
      <c r="D404" s="390"/>
      <c r="E404" s="390"/>
      <c r="F404" s="390"/>
      <c r="G404" s="390"/>
      <c r="H404" s="391"/>
    </row>
    <row r="405" spans="2:8" ht="15" thickBot="1">
      <c r="B405" s="153"/>
      <c r="C405" s="153"/>
      <c r="D405" s="153"/>
      <c r="E405" s="153"/>
      <c r="F405" s="153"/>
      <c r="G405" s="153"/>
      <c r="H405" s="153"/>
    </row>
    <row r="406" spans="2:8">
      <c r="B406" s="154" t="s">
        <v>237</v>
      </c>
      <c r="C406" s="154" t="s">
        <v>78</v>
      </c>
      <c r="D406" s="154" t="s">
        <v>81</v>
      </c>
      <c r="E406" s="392" t="s">
        <v>238</v>
      </c>
      <c r="F406" s="393"/>
      <c r="G406" s="393"/>
      <c r="H406" s="394"/>
    </row>
    <row r="407" spans="2:8" ht="25.5" customHeight="1" thickBot="1">
      <c r="B407" s="355" t="str">
        <f>'[1]PTO INICAL'!B20</f>
        <v>3.</v>
      </c>
      <c r="C407" s="355" t="str">
        <f>'[1]PTO INICAL'!B21</f>
        <v>3.1</v>
      </c>
      <c r="D407" s="361" t="str">
        <f>'[1]PTO INICAL'!D21</f>
        <v>ML</v>
      </c>
      <c r="E407" s="431" t="str">
        <f>'[1]PTO INICAL'!C21</f>
        <v>Suministro e Instalación de Demarcación Reglamentaria en Pintura  Trafico Acrilica</v>
      </c>
      <c r="F407" s="417"/>
      <c r="G407" s="417"/>
      <c r="H407" s="418"/>
    </row>
    <row r="408" spans="2:8" ht="12.75" customHeight="1" thickBot="1"/>
    <row r="409" spans="2:8" ht="15" thickBot="1">
      <c r="B409" s="398" t="s">
        <v>128</v>
      </c>
      <c r="C409" s="399"/>
      <c r="D409" s="399"/>
      <c r="E409" s="399"/>
      <c r="F409" s="399"/>
      <c r="G409" s="399"/>
      <c r="H409" s="400"/>
    </row>
    <row r="410" spans="2:8" ht="15" thickBot="1">
      <c r="B410" s="401" t="s">
        <v>79</v>
      </c>
      <c r="C410" s="402"/>
      <c r="D410" s="402"/>
      <c r="E410" s="349" t="s">
        <v>232</v>
      </c>
      <c r="F410" s="349" t="s">
        <v>239</v>
      </c>
      <c r="G410" s="349" t="s">
        <v>82</v>
      </c>
      <c r="H410" s="161" t="s">
        <v>240</v>
      </c>
    </row>
    <row r="411" spans="2:8">
      <c r="B411" s="421" t="s">
        <v>462</v>
      </c>
      <c r="C411" s="422"/>
      <c r="D411" s="422"/>
      <c r="E411" s="351" t="s">
        <v>260</v>
      </c>
      <c r="F411" s="173"/>
      <c r="G411" s="351"/>
      <c r="H411" s="174">
        <f>G411*F411</f>
        <v>0</v>
      </c>
    </row>
    <row r="412" spans="2:8">
      <c r="B412" s="409" t="s">
        <v>463</v>
      </c>
      <c r="C412" s="410"/>
      <c r="D412" s="410"/>
      <c r="E412" s="352" t="s">
        <v>260</v>
      </c>
      <c r="F412" s="169"/>
      <c r="G412" s="369"/>
      <c r="H412" s="175">
        <f>F412*G412</f>
        <v>0</v>
      </c>
    </row>
    <row r="413" spans="2:8">
      <c r="B413" s="409" t="s">
        <v>464</v>
      </c>
      <c r="C413" s="410"/>
      <c r="D413" s="410"/>
      <c r="E413" s="352" t="s">
        <v>465</v>
      </c>
      <c r="F413" s="169"/>
      <c r="G413" s="369"/>
      <c r="H413" s="175">
        <f>F413*G413</f>
        <v>0</v>
      </c>
    </row>
    <row r="414" spans="2:8">
      <c r="B414" s="409"/>
      <c r="C414" s="410"/>
      <c r="D414" s="410"/>
      <c r="E414" s="352"/>
      <c r="F414" s="169"/>
      <c r="G414" s="352"/>
      <c r="H414" s="175"/>
    </row>
    <row r="415" spans="2:8">
      <c r="B415" s="409"/>
      <c r="C415" s="410"/>
      <c r="D415" s="410"/>
      <c r="E415" s="352"/>
      <c r="F415" s="169"/>
      <c r="G415" s="352"/>
      <c r="H415" s="175"/>
    </row>
    <row r="416" spans="2:8">
      <c r="B416" s="409"/>
      <c r="C416" s="410"/>
      <c r="D416" s="410"/>
      <c r="E416" s="352"/>
      <c r="F416" s="169"/>
      <c r="G416" s="352"/>
      <c r="H416" s="175"/>
    </row>
    <row r="417" spans="2:8" ht="15" thickBot="1">
      <c r="B417" s="425"/>
      <c r="C417" s="426"/>
      <c r="D417" s="426"/>
      <c r="E417" s="354"/>
      <c r="F417" s="177"/>
      <c r="G417" s="354"/>
      <c r="H417" s="178"/>
    </row>
    <row r="418" spans="2:8" ht="15" thickBot="1">
      <c r="B418" s="401" t="s">
        <v>249</v>
      </c>
      <c r="C418" s="402"/>
      <c r="D418" s="402"/>
      <c r="E418" s="349" t="s">
        <v>250</v>
      </c>
      <c r="F418" s="213"/>
      <c r="G418" s="349"/>
      <c r="H418" s="171">
        <f>SUM(H411:H417)*G418</f>
        <v>0</v>
      </c>
    </row>
    <row r="419" spans="2:8" ht="15" thickBot="1">
      <c r="B419" s="166"/>
      <c r="C419" s="166"/>
      <c r="D419" s="166"/>
      <c r="E419" s="166"/>
      <c r="F419" s="405" t="s">
        <v>241</v>
      </c>
      <c r="G419" s="406"/>
      <c r="H419" s="181">
        <f>SUM(H411:H418)</f>
        <v>0</v>
      </c>
    </row>
    <row r="420" spans="2:8" ht="15" thickBot="1"/>
    <row r="421" spans="2:8" ht="15" thickBot="1">
      <c r="B421" s="398" t="s">
        <v>242</v>
      </c>
      <c r="C421" s="399"/>
      <c r="D421" s="399"/>
      <c r="E421" s="399"/>
      <c r="F421" s="399"/>
      <c r="G421" s="399"/>
      <c r="H421" s="400"/>
    </row>
    <row r="422" spans="2:8" ht="15" thickBot="1">
      <c r="B422" s="401" t="s">
        <v>79</v>
      </c>
      <c r="C422" s="402"/>
      <c r="D422" s="402"/>
      <c r="E422" s="349" t="s">
        <v>84</v>
      </c>
      <c r="F422" s="349" t="s">
        <v>245</v>
      </c>
      <c r="G422" s="349" t="s">
        <v>248</v>
      </c>
      <c r="H422" s="161" t="s">
        <v>240</v>
      </c>
    </row>
    <row r="423" spans="2:8">
      <c r="B423" s="407" t="s">
        <v>251</v>
      </c>
      <c r="C423" s="408"/>
      <c r="D423" s="408"/>
      <c r="E423" s="350" t="s">
        <v>250</v>
      </c>
      <c r="F423" s="169"/>
      <c r="G423" s="183"/>
      <c r="H423" s="169">
        <f>H443*G423</f>
        <v>0</v>
      </c>
    </row>
    <row r="424" spans="2:8">
      <c r="B424" s="409"/>
      <c r="C424" s="410"/>
      <c r="D424" s="410"/>
      <c r="E424" s="352"/>
      <c r="F424" s="169"/>
      <c r="G424" s="352"/>
      <c r="H424" s="169"/>
    </row>
    <row r="425" spans="2:8">
      <c r="B425" s="409"/>
      <c r="C425" s="410"/>
      <c r="D425" s="410"/>
      <c r="E425" s="352"/>
      <c r="F425" s="169"/>
      <c r="G425" s="352"/>
      <c r="H425" s="169"/>
    </row>
    <row r="426" spans="2:8">
      <c r="B426" s="409"/>
      <c r="C426" s="410"/>
      <c r="D426" s="410"/>
      <c r="E426" s="352"/>
      <c r="F426" s="169"/>
      <c r="G426" s="352"/>
      <c r="H426" s="169"/>
    </row>
    <row r="427" spans="2:8">
      <c r="B427" s="409"/>
      <c r="C427" s="410"/>
      <c r="D427" s="410"/>
      <c r="E427" s="352"/>
      <c r="F427" s="169"/>
      <c r="G427" s="352"/>
      <c r="H427" s="169"/>
    </row>
    <row r="428" spans="2:8">
      <c r="B428" s="409"/>
      <c r="C428" s="410"/>
      <c r="D428" s="410"/>
      <c r="E428" s="352"/>
      <c r="F428" s="169"/>
      <c r="G428" s="352"/>
      <c r="H428" s="169"/>
    </row>
    <row r="429" spans="2:8" ht="15" thickBot="1">
      <c r="B429" s="403"/>
      <c r="C429" s="404"/>
      <c r="D429" s="404"/>
      <c r="E429" s="353"/>
      <c r="F429" s="169"/>
      <c r="G429" s="353"/>
      <c r="H429" s="169"/>
    </row>
    <row r="430" spans="2:8" ht="15" thickBot="1">
      <c r="B430" s="401"/>
      <c r="C430" s="402"/>
      <c r="D430" s="402"/>
      <c r="E430" s="349"/>
      <c r="F430" s="164"/>
      <c r="G430" s="164"/>
      <c r="H430" s="165"/>
    </row>
    <row r="431" spans="2:8" ht="15" thickBot="1">
      <c r="B431" s="166"/>
      <c r="C431" s="166"/>
      <c r="D431" s="166"/>
      <c r="E431" s="166"/>
      <c r="F431" s="405" t="s">
        <v>243</v>
      </c>
      <c r="G431" s="406"/>
      <c r="H431" s="181">
        <f>SUM(H423:H430)</f>
        <v>0</v>
      </c>
    </row>
    <row r="432" spans="2:8" ht="15" thickBot="1"/>
    <row r="433" spans="2:8" ht="15" thickBot="1">
      <c r="B433" s="398" t="s">
        <v>143</v>
      </c>
      <c r="C433" s="399"/>
      <c r="D433" s="399"/>
      <c r="E433" s="399"/>
      <c r="F433" s="399"/>
      <c r="G433" s="399"/>
      <c r="H433" s="400"/>
    </row>
    <row r="434" spans="2:8" ht="15" thickBot="1">
      <c r="B434" s="398" t="s">
        <v>79</v>
      </c>
      <c r="C434" s="411"/>
      <c r="D434" s="349" t="s">
        <v>247</v>
      </c>
      <c r="E434" s="349" t="s">
        <v>98</v>
      </c>
      <c r="F434" s="349" t="s">
        <v>100</v>
      </c>
      <c r="G434" s="349" t="s">
        <v>246</v>
      </c>
      <c r="H434" s="161" t="s">
        <v>240</v>
      </c>
    </row>
    <row r="435" spans="2:8">
      <c r="B435" s="412" t="s">
        <v>252</v>
      </c>
      <c r="C435" s="413"/>
      <c r="D435" s="351"/>
      <c r="E435" s="173"/>
      <c r="F435" s="173"/>
      <c r="G435" s="352"/>
      <c r="H435" s="174"/>
    </row>
    <row r="436" spans="2:8">
      <c r="B436" s="414" t="s">
        <v>253</v>
      </c>
      <c r="C436" s="415"/>
      <c r="D436" s="352"/>
      <c r="E436" s="362"/>
      <c r="F436" s="362"/>
      <c r="G436" s="350"/>
      <c r="H436" s="175"/>
    </row>
    <row r="437" spans="2:8">
      <c r="B437" s="414"/>
      <c r="C437" s="415"/>
      <c r="D437" s="352"/>
      <c r="E437" s="169"/>
      <c r="F437" s="169"/>
      <c r="G437" s="352"/>
      <c r="H437" s="175"/>
    </row>
    <row r="438" spans="2:8">
      <c r="B438" s="414"/>
      <c r="C438" s="415"/>
      <c r="D438" s="358"/>
      <c r="E438" s="352"/>
      <c r="F438" s="169"/>
      <c r="G438" s="352"/>
      <c r="H438" s="175"/>
    </row>
    <row r="439" spans="2:8">
      <c r="B439" s="414"/>
      <c r="C439" s="415"/>
      <c r="D439" s="358"/>
      <c r="E439" s="352"/>
      <c r="F439" s="169"/>
      <c r="G439" s="352"/>
      <c r="H439" s="175"/>
    </row>
    <row r="440" spans="2:8">
      <c r="B440" s="414"/>
      <c r="C440" s="415"/>
      <c r="D440" s="358"/>
      <c r="E440" s="352"/>
      <c r="F440" s="362"/>
      <c r="G440" s="352"/>
      <c r="H440" s="363"/>
    </row>
    <row r="441" spans="2:8" ht="15" thickBot="1">
      <c r="B441" s="427"/>
      <c r="C441" s="429"/>
      <c r="D441" s="210"/>
      <c r="E441" s="206"/>
      <c r="F441" s="177"/>
      <c r="G441" s="206"/>
      <c r="H441" s="178"/>
    </row>
    <row r="442" spans="2:8" ht="15.75" thickBot="1">
      <c r="B442" s="398"/>
      <c r="C442" s="411"/>
      <c r="D442" s="211"/>
      <c r="E442" s="349"/>
      <c r="F442" s="349"/>
      <c r="G442" s="349"/>
      <c r="H442" s="360"/>
    </row>
    <row r="443" spans="2:8" ht="15.75" customHeight="1" thickBot="1">
      <c r="B443" s="166"/>
      <c r="C443" s="166"/>
      <c r="D443" s="166"/>
      <c r="E443" s="166"/>
      <c r="F443" s="405" t="s">
        <v>257</v>
      </c>
      <c r="G443" s="406"/>
      <c r="H443" s="360">
        <f>SUM(H435:H442)</f>
        <v>0</v>
      </c>
    </row>
    <row r="444" spans="2:8" ht="15" thickBot="1"/>
    <row r="445" spans="2:8" ht="15" thickBot="1">
      <c r="F445" s="405" t="s">
        <v>244</v>
      </c>
      <c r="G445" s="406"/>
      <c r="H445" s="171">
        <f>ROUND(H443+H431+H419,0)</f>
        <v>0</v>
      </c>
    </row>
    <row r="446" spans="2:8">
      <c r="B446" s="152" t="s">
        <v>449</v>
      </c>
    </row>
    <row r="450" spans="2:8" ht="15" thickBot="1"/>
    <row r="451" spans="2:8" ht="15.75" thickBot="1">
      <c r="B451" s="383" t="s">
        <v>236</v>
      </c>
      <c r="C451" s="384"/>
      <c r="D451" s="384"/>
      <c r="E451" s="384"/>
      <c r="F451" s="384"/>
      <c r="G451" s="384"/>
      <c r="H451" s="385"/>
    </row>
    <row r="452" spans="2:8" ht="15" thickBot="1"/>
    <row r="453" spans="2:8" ht="14.25" customHeight="1">
      <c r="B453" s="386" t="s">
        <v>445</v>
      </c>
      <c r="C453" s="387"/>
      <c r="D453" s="387"/>
      <c r="E453" s="387"/>
      <c r="F453" s="387"/>
      <c r="G453" s="387"/>
      <c r="H453" s="388"/>
    </row>
    <row r="454" spans="2:8" ht="14.25" customHeight="1" thickBot="1">
      <c r="B454" s="389"/>
      <c r="C454" s="390"/>
      <c r="D454" s="390"/>
      <c r="E454" s="390"/>
      <c r="F454" s="390"/>
      <c r="G454" s="390"/>
      <c r="H454" s="391"/>
    </row>
    <row r="455" spans="2:8" ht="15" thickBot="1">
      <c r="B455" s="153"/>
      <c r="C455" s="153"/>
      <c r="D455" s="153"/>
      <c r="E455" s="153"/>
      <c r="F455" s="153"/>
      <c r="G455" s="153"/>
      <c r="H455" s="153"/>
    </row>
    <row r="456" spans="2:8">
      <c r="B456" s="154" t="s">
        <v>237</v>
      </c>
      <c r="C456" s="154" t="s">
        <v>78</v>
      </c>
      <c r="D456" s="154" t="s">
        <v>81</v>
      </c>
      <c r="E456" s="392" t="s">
        <v>238</v>
      </c>
      <c r="F456" s="393"/>
      <c r="G456" s="393"/>
      <c r="H456" s="394"/>
    </row>
    <row r="457" spans="2:8" ht="15" thickBot="1">
      <c r="B457" s="355" t="str">
        <f>'[1]PTO INICAL'!B20</f>
        <v>3.</v>
      </c>
      <c r="C457" s="355" t="str">
        <f>'[1]PTO INICAL'!B22</f>
        <v>3.2</v>
      </c>
      <c r="D457" s="361" t="str">
        <f>'[1]PTO INICAL'!D22</f>
        <v>M2</v>
      </c>
      <c r="E457" s="431" t="str">
        <f>'[1]PTO INICAL'!C22</f>
        <v>Suministro e Instalación Malla Perimetral en Nylon CAL 4</v>
      </c>
      <c r="F457" s="417"/>
      <c r="G457" s="417"/>
      <c r="H457" s="418"/>
    </row>
    <row r="458" spans="2:8" ht="15" thickBot="1"/>
    <row r="459" spans="2:8" ht="15" thickBot="1">
      <c r="B459" s="398" t="s">
        <v>128</v>
      </c>
      <c r="C459" s="399"/>
      <c r="D459" s="399"/>
      <c r="E459" s="399"/>
      <c r="F459" s="399"/>
      <c r="G459" s="399"/>
      <c r="H459" s="400"/>
    </row>
    <row r="460" spans="2:8" ht="15" thickBot="1">
      <c r="B460" s="401" t="s">
        <v>79</v>
      </c>
      <c r="C460" s="402"/>
      <c r="D460" s="402"/>
      <c r="E460" s="349" t="s">
        <v>232</v>
      </c>
      <c r="F460" s="349" t="s">
        <v>239</v>
      </c>
      <c r="G460" s="349" t="s">
        <v>82</v>
      </c>
      <c r="H460" s="161" t="s">
        <v>240</v>
      </c>
    </row>
    <row r="461" spans="2:8" ht="24.75" customHeight="1">
      <c r="B461" s="432" t="s">
        <v>466</v>
      </c>
      <c r="C461" s="433"/>
      <c r="D461" s="433"/>
      <c r="E461" s="350">
        <v>1</v>
      </c>
      <c r="F461" s="169"/>
      <c r="G461" s="350"/>
      <c r="H461" s="169">
        <f>F461*G461</f>
        <v>0</v>
      </c>
    </row>
    <row r="462" spans="2:8">
      <c r="B462" s="409"/>
      <c r="C462" s="410"/>
      <c r="D462" s="410"/>
      <c r="E462" s="352"/>
      <c r="F462" s="362"/>
      <c r="G462" s="352"/>
      <c r="H462" s="365">
        <f>F462*G462</f>
        <v>0</v>
      </c>
    </row>
    <row r="463" spans="2:8">
      <c r="B463" s="409"/>
      <c r="C463" s="410"/>
      <c r="D463" s="410"/>
      <c r="E463" s="352"/>
      <c r="F463" s="352"/>
      <c r="G463" s="352"/>
      <c r="H463" s="356"/>
    </row>
    <row r="464" spans="2:8">
      <c r="B464" s="409"/>
      <c r="C464" s="410"/>
      <c r="D464" s="410"/>
      <c r="E464" s="352"/>
      <c r="F464" s="352"/>
      <c r="G464" s="352"/>
      <c r="H464" s="356"/>
    </row>
    <row r="465" spans="2:8">
      <c r="B465" s="409"/>
      <c r="C465" s="410"/>
      <c r="D465" s="410"/>
      <c r="E465" s="352"/>
      <c r="F465" s="352"/>
      <c r="G465" s="352"/>
      <c r="H465" s="356"/>
    </row>
    <row r="466" spans="2:8">
      <c r="B466" s="409"/>
      <c r="C466" s="410"/>
      <c r="D466" s="410"/>
      <c r="E466" s="352"/>
      <c r="F466" s="352"/>
      <c r="G466" s="352"/>
      <c r="H466" s="356"/>
    </row>
    <row r="467" spans="2:8" ht="15" thickBot="1">
      <c r="B467" s="403"/>
      <c r="C467" s="404"/>
      <c r="D467" s="404"/>
      <c r="E467" s="353"/>
      <c r="F467" s="353"/>
      <c r="G467" s="353"/>
      <c r="H467" s="357"/>
    </row>
    <row r="468" spans="2:8" ht="15" thickBot="1">
      <c r="B468" s="401" t="s">
        <v>249</v>
      </c>
      <c r="C468" s="402"/>
      <c r="D468" s="402"/>
      <c r="E468" s="349" t="s">
        <v>250</v>
      </c>
      <c r="F468" s="213"/>
      <c r="G468" s="349"/>
      <c r="H468" s="171">
        <f>SUM(H461:H467)*G468</f>
        <v>0</v>
      </c>
    </row>
    <row r="469" spans="2:8" ht="15" thickBot="1">
      <c r="B469" s="166"/>
      <c r="C469" s="166"/>
      <c r="D469" s="166"/>
      <c r="E469" s="166"/>
      <c r="F469" s="405" t="s">
        <v>241</v>
      </c>
      <c r="G469" s="406"/>
      <c r="H469" s="188">
        <f>SUM(H461:H468)</f>
        <v>0</v>
      </c>
    </row>
    <row r="470" spans="2:8" ht="15" thickBot="1"/>
    <row r="471" spans="2:8" ht="15" thickBot="1">
      <c r="B471" s="398" t="s">
        <v>242</v>
      </c>
      <c r="C471" s="399"/>
      <c r="D471" s="399"/>
      <c r="E471" s="399"/>
      <c r="F471" s="399"/>
      <c r="G471" s="399"/>
      <c r="H471" s="400"/>
    </row>
    <row r="472" spans="2:8" ht="15" thickBot="1">
      <c r="B472" s="401" t="s">
        <v>79</v>
      </c>
      <c r="C472" s="402"/>
      <c r="D472" s="402"/>
      <c r="E472" s="349" t="s">
        <v>84</v>
      </c>
      <c r="F472" s="349" t="s">
        <v>245</v>
      </c>
      <c r="G472" s="349" t="s">
        <v>248</v>
      </c>
      <c r="H472" s="161" t="s">
        <v>240</v>
      </c>
    </row>
    <row r="473" spans="2:8">
      <c r="B473" s="407" t="s">
        <v>251</v>
      </c>
      <c r="C473" s="408"/>
      <c r="D473" s="408"/>
      <c r="E473" s="350" t="s">
        <v>250</v>
      </c>
      <c r="F473" s="350"/>
      <c r="G473" s="183"/>
      <c r="H473" s="189">
        <f>H493*G473</f>
        <v>0</v>
      </c>
    </row>
    <row r="474" spans="2:8">
      <c r="B474" s="409"/>
      <c r="C474" s="410"/>
      <c r="D474" s="410"/>
      <c r="E474" s="352"/>
      <c r="F474" s="352"/>
      <c r="G474" s="352"/>
      <c r="H474" s="374"/>
    </row>
    <row r="475" spans="2:8">
      <c r="B475" s="409"/>
      <c r="C475" s="410"/>
      <c r="D475" s="410"/>
      <c r="E475" s="352"/>
      <c r="F475" s="352"/>
      <c r="G475" s="352"/>
      <c r="H475" s="356"/>
    </row>
    <row r="476" spans="2:8">
      <c r="B476" s="409"/>
      <c r="C476" s="410"/>
      <c r="D476" s="410"/>
      <c r="E476" s="352"/>
      <c r="F476" s="352"/>
      <c r="G476" s="352"/>
      <c r="H476" s="356"/>
    </row>
    <row r="477" spans="2:8">
      <c r="B477" s="409"/>
      <c r="C477" s="410"/>
      <c r="D477" s="410"/>
      <c r="E477" s="352"/>
      <c r="F477" s="352"/>
      <c r="G477" s="352"/>
      <c r="H477" s="356"/>
    </row>
    <row r="478" spans="2:8">
      <c r="B478" s="409"/>
      <c r="C478" s="410"/>
      <c r="D478" s="410"/>
      <c r="E478" s="352"/>
      <c r="F478" s="352"/>
      <c r="G478" s="352"/>
      <c r="H478" s="356"/>
    </row>
    <row r="479" spans="2:8" ht="15" thickBot="1">
      <c r="B479" s="403"/>
      <c r="C479" s="404"/>
      <c r="D479" s="404"/>
      <c r="E479" s="353"/>
      <c r="F479" s="353"/>
      <c r="G479" s="353"/>
      <c r="H479" s="357"/>
    </row>
    <row r="480" spans="2:8" ht="15" thickBot="1">
      <c r="B480" s="401"/>
      <c r="C480" s="402"/>
      <c r="D480" s="402"/>
      <c r="E480" s="349"/>
      <c r="F480" s="164"/>
      <c r="G480" s="164"/>
      <c r="H480" s="165"/>
    </row>
    <row r="481" spans="2:10" ht="15" thickBot="1">
      <c r="B481" s="166"/>
      <c r="C481" s="166"/>
      <c r="D481" s="166"/>
      <c r="E481" s="166"/>
      <c r="F481" s="405" t="s">
        <v>243</v>
      </c>
      <c r="G481" s="406"/>
      <c r="H481" s="191">
        <f>SUM(H473:H480)</f>
        <v>0</v>
      </c>
    </row>
    <row r="482" spans="2:10" ht="15" thickBot="1"/>
    <row r="483" spans="2:10" ht="15" thickBot="1">
      <c r="B483" s="398" t="s">
        <v>143</v>
      </c>
      <c r="C483" s="399"/>
      <c r="D483" s="399"/>
      <c r="E483" s="399"/>
      <c r="F483" s="399"/>
      <c r="G483" s="399"/>
      <c r="H483" s="400"/>
    </row>
    <row r="484" spans="2:10" ht="15" thickBot="1">
      <c r="B484" s="398" t="s">
        <v>79</v>
      </c>
      <c r="C484" s="411"/>
      <c r="D484" s="349" t="s">
        <v>247</v>
      </c>
      <c r="E484" s="349" t="s">
        <v>98</v>
      </c>
      <c r="F484" s="349" t="s">
        <v>100</v>
      </c>
      <c r="G484" s="349" t="s">
        <v>246</v>
      </c>
      <c r="H484" s="161" t="s">
        <v>240</v>
      </c>
    </row>
    <row r="485" spans="2:10">
      <c r="B485" s="412" t="s">
        <v>252</v>
      </c>
      <c r="C485" s="413"/>
      <c r="D485" s="351"/>
      <c r="E485" s="173"/>
      <c r="F485" s="173"/>
      <c r="G485" s="352"/>
      <c r="H485" s="174"/>
    </row>
    <row r="486" spans="2:10">
      <c r="B486" s="414" t="s">
        <v>253</v>
      </c>
      <c r="C486" s="415"/>
      <c r="D486" s="352"/>
      <c r="E486" s="362"/>
      <c r="F486" s="362"/>
      <c r="G486" s="350"/>
      <c r="H486" s="175"/>
    </row>
    <row r="487" spans="2:10">
      <c r="B487" s="414"/>
      <c r="C487" s="415"/>
      <c r="D487" s="352"/>
      <c r="E487" s="169"/>
      <c r="F487" s="169"/>
      <c r="G487" s="352"/>
      <c r="H487" s="175"/>
    </row>
    <row r="488" spans="2:10">
      <c r="B488" s="414"/>
      <c r="C488" s="415"/>
      <c r="D488" s="358"/>
      <c r="E488" s="352"/>
      <c r="F488" s="169"/>
      <c r="G488" s="352"/>
      <c r="H488" s="175"/>
    </row>
    <row r="489" spans="2:10">
      <c r="B489" s="414"/>
      <c r="C489" s="415"/>
      <c r="D489" s="358"/>
      <c r="E489" s="352"/>
      <c r="F489" s="169"/>
      <c r="G489" s="352"/>
      <c r="H489" s="175"/>
    </row>
    <row r="490" spans="2:10">
      <c r="B490" s="414"/>
      <c r="C490" s="415"/>
      <c r="D490" s="358"/>
      <c r="E490" s="352"/>
      <c r="F490" s="362"/>
      <c r="G490" s="352"/>
      <c r="H490" s="363"/>
    </row>
    <row r="491" spans="2:10" ht="15" thickBot="1">
      <c r="B491" s="427"/>
      <c r="C491" s="429"/>
      <c r="D491" s="210"/>
      <c r="E491" s="206"/>
      <c r="F491" s="177"/>
      <c r="G491" s="206"/>
      <c r="H491" s="178"/>
    </row>
    <row r="492" spans="2:10" ht="15.75" thickBot="1">
      <c r="B492" s="398"/>
      <c r="C492" s="411"/>
      <c r="D492" s="211"/>
      <c r="E492" s="349"/>
      <c r="F492" s="349"/>
      <c r="G492" s="349"/>
      <c r="H492" s="360"/>
    </row>
    <row r="493" spans="2:10" ht="15.75" customHeight="1" thickBot="1">
      <c r="B493" s="166"/>
      <c r="C493" s="166"/>
      <c r="D493" s="166"/>
      <c r="E493" s="166"/>
      <c r="F493" s="405" t="s">
        <v>257</v>
      </c>
      <c r="G493" s="406"/>
      <c r="H493" s="360"/>
    </row>
    <row r="494" spans="2:10" ht="15.75" customHeight="1" thickBot="1"/>
    <row r="495" spans="2:10" ht="15" thickBot="1">
      <c r="F495" s="405" t="s">
        <v>244</v>
      </c>
      <c r="G495" s="406"/>
      <c r="H495" s="171">
        <f>ROUND(H493+H481+H469,0)</f>
        <v>0</v>
      </c>
      <c r="I495" s="192">
        <f>H493+H481+H469</f>
        <v>0</v>
      </c>
    </row>
    <row r="496" spans="2:10">
      <c r="B496" s="152" t="s">
        <v>449</v>
      </c>
      <c r="J496" s="192"/>
    </row>
    <row r="497" spans="2:10">
      <c r="J497" s="192"/>
    </row>
    <row r="498" spans="2:10">
      <c r="J498" s="192"/>
    </row>
    <row r="499" spans="2:10">
      <c r="J499" s="192"/>
    </row>
    <row r="500" spans="2:10" ht="15" thickBot="1">
      <c r="J500" s="192"/>
    </row>
    <row r="501" spans="2:10" ht="15.75" thickBot="1">
      <c r="B501" s="383" t="s">
        <v>236</v>
      </c>
      <c r="C501" s="384"/>
      <c r="D501" s="384"/>
      <c r="E501" s="384"/>
      <c r="F501" s="384"/>
      <c r="G501" s="384"/>
      <c r="H501" s="385"/>
    </row>
    <row r="502" spans="2:10" ht="15" thickBot="1"/>
    <row r="503" spans="2:10" ht="14.25" customHeight="1">
      <c r="B503" s="386" t="s">
        <v>445</v>
      </c>
      <c r="C503" s="387"/>
      <c r="D503" s="387"/>
      <c r="E503" s="387"/>
      <c r="F503" s="387"/>
      <c r="G503" s="387"/>
      <c r="H503" s="388"/>
    </row>
    <row r="504" spans="2:10" ht="14.25" customHeight="1" thickBot="1">
      <c r="B504" s="389"/>
      <c r="C504" s="390"/>
      <c r="D504" s="390"/>
      <c r="E504" s="390"/>
      <c r="F504" s="390"/>
      <c r="G504" s="390"/>
      <c r="H504" s="391"/>
    </row>
    <row r="505" spans="2:10" ht="15" thickBot="1">
      <c r="B505" s="153"/>
      <c r="C505" s="153"/>
      <c r="D505" s="153"/>
      <c r="E505" s="153"/>
      <c r="F505" s="153"/>
      <c r="G505" s="153"/>
      <c r="H505" s="153"/>
    </row>
    <row r="506" spans="2:10">
      <c r="B506" s="154" t="s">
        <v>237</v>
      </c>
      <c r="C506" s="154" t="s">
        <v>78</v>
      </c>
      <c r="D506" s="154" t="s">
        <v>81</v>
      </c>
      <c r="E506" s="392" t="s">
        <v>238</v>
      </c>
      <c r="F506" s="393"/>
      <c r="G506" s="393"/>
      <c r="H506" s="394"/>
    </row>
    <row r="507" spans="2:10" ht="21.75" customHeight="1" thickBot="1">
      <c r="B507" s="355" t="str">
        <f>'[1]PTO INICAL'!B20</f>
        <v>3.</v>
      </c>
      <c r="C507" s="355" t="str">
        <f>'[1]PTO INICAL'!B23</f>
        <v>3.3</v>
      </c>
      <c r="D507" s="361" t="str">
        <f>'[1]PTO INICAL'!D23</f>
        <v>GLB</v>
      </c>
      <c r="E507" s="431" t="str">
        <f>'[1]PTO INICAL'!C23</f>
        <v>Suministro e Instalación torres mixtas para micro y baloncesto  Con Tablero, Incluye Mallas</v>
      </c>
      <c r="F507" s="417"/>
      <c r="G507" s="417"/>
      <c r="H507" s="418"/>
    </row>
    <row r="508" spans="2:10" ht="12" customHeight="1" thickBot="1"/>
    <row r="509" spans="2:10" ht="15" thickBot="1">
      <c r="B509" s="398" t="s">
        <v>128</v>
      </c>
      <c r="C509" s="399"/>
      <c r="D509" s="399"/>
      <c r="E509" s="399"/>
      <c r="F509" s="399"/>
      <c r="G509" s="399"/>
      <c r="H509" s="400"/>
    </row>
    <row r="510" spans="2:10" ht="15" thickBot="1">
      <c r="B510" s="401" t="s">
        <v>79</v>
      </c>
      <c r="C510" s="402"/>
      <c r="D510" s="402"/>
      <c r="E510" s="349" t="s">
        <v>232</v>
      </c>
      <c r="F510" s="349" t="s">
        <v>239</v>
      </c>
      <c r="G510" s="349" t="s">
        <v>82</v>
      </c>
      <c r="H510" s="161" t="s">
        <v>240</v>
      </c>
    </row>
    <row r="511" spans="2:10" ht="21.75" customHeight="1">
      <c r="B511" s="434" t="s">
        <v>467</v>
      </c>
      <c r="C511" s="435"/>
      <c r="D511" s="435"/>
      <c r="E511" s="351">
        <v>1</v>
      </c>
      <c r="F511" s="173"/>
      <c r="G511" s="195"/>
      <c r="H511" s="174">
        <f>(F511)*G511</f>
        <v>0</v>
      </c>
    </row>
    <row r="512" spans="2:10">
      <c r="B512" s="409"/>
      <c r="C512" s="410"/>
      <c r="D512" s="410"/>
      <c r="E512" s="352"/>
      <c r="F512" s="362"/>
      <c r="G512" s="352"/>
      <c r="H512" s="363"/>
    </row>
    <row r="513" spans="2:8">
      <c r="B513" s="409"/>
      <c r="C513" s="410"/>
      <c r="D513" s="410"/>
      <c r="E513" s="352"/>
      <c r="F513" s="362"/>
      <c r="G513" s="352"/>
      <c r="H513" s="363"/>
    </row>
    <row r="514" spans="2:8">
      <c r="B514" s="409"/>
      <c r="C514" s="410"/>
      <c r="D514" s="410"/>
      <c r="E514" s="352"/>
      <c r="F514" s="362"/>
      <c r="G514" s="352"/>
      <c r="H514" s="363"/>
    </row>
    <row r="515" spans="2:8">
      <c r="B515" s="409"/>
      <c r="C515" s="410"/>
      <c r="D515" s="410"/>
      <c r="E515" s="352"/>
      <c r="F515" s="362"/>
      <c r="G515" s="352"/>
      <c r="H515" s="363"/>
    </row>
    <row r="516" spans="2:8">
      <c r="B516" s="409"/>
      <c r="C516" s="410"/>
      <c r="D516" s="410"/>
      <c r="E516" s="352"/>
      <c r="F516" s="362"/>
      <c r="G516" s="352"/>
      <c r="H516" s="363"/>
    </row>
    <row r="517" spans="2:8" ht="15" thickBot="1">
      <c r="B517" s="425"/>
      <c r="C517" s="426"/>
      <c r="D517" s="426"/>
      <c r="E517" s="354"/>
      <c r="F517" s="364"/>
      <c r="G517" s="354"/>
      <c r="H517" s="204"/>
    </row>
    <row r="518" spans="2:8" ht="15" thickBot="1">
      <c r="B518" s="401"/>
      <c r="C518" s="402"/>
      <c r="D518" s="402"/>
      <c r="E518" s="349"/>
      <c r="F518" s="164"/>
      <c r="G518" s="164"/>
      <c r="H518" s="165"/>
    </row>
    <row r="519" spans="2:8" ht="15" thickBot="1">
      <c r="B519" s="166"/>
      <c r="C519" s="166"/>
      <c r="D519" s="166"/>
      <c r="E519" s="166"/>
      <c r="F519" s="405" t="s">
        <v>241</v>
      </c>
      <c r="G519" s="406"/>
      <c r="H519" s="181">
        <f>SUM(H511:H518)</f>
        <v>0</v>
      </c>
    </row>
    <row r="520" spans="2:8" ht="15" thickBot="1"/>
    <row r="521" spans="2:8" ht="15" thickBot="1">
      <c r="B521" s="398" t="s">
        <v>242</v>
      </c>
      <c r="C521" s="399"/>
      <c r="D521" s="399"/>
      <c r="E521" s="399"/>
      <c r="F521" s="399"/>
      <c r="G521" s="399"/>
      <c r="H521" s="400"/>
    </row>
    <row r="522" spans="2:8" ht="15" thickBot="1">
      <c r="B522" s="401" t="s">
        <v>79</v>
      </c>
      <c r="C522" s="402"/>
      <c r="D522" s="402"/>
      <c r="E522" s="349" t="s">
        <v>84</v>
      </c>
      <c r="F522" s="349" t="s">
        <v>245</v>
      </c>
      <c r="G522" s="349" t="s">
        <v>248</v>
      </c>
      <c r="H522" s="161" t="s">
        <v>240</v>
      </c>
    </row>
    <row r="523" spans="2:8">
      <c r="B523" s="407" t="s">
        <v>251</v>
      </c>
      <c r="C523" s="408"/>
      <c r="D523" s="408"/>
      <c r="E523" s="350" t="s">
        <v>250</v>
      </c>
      <c r="F523" s="350"/>
      <c r="G523" s="183"/>
      <c r="H523" s="184">
        <f>H543*G523</f>
        <v>0</v>
      </c>
    </row>
    <row r="524" spans="2:8">
      <c r="B524" s="409"/>
      <c r="C524" s="410"/>
      <c r="D524" s="410"/>
      <c r="E524" s="352"/>
      <c r="F524" s="169"/>
      <c r="G524" s="352"/>
      <c r="H524" s="365"/>
    </row>
    <row r="525" spans="2:8">
      <c r="B525" s="409"/>
      <c r="C525" s="410"/>
      <c r="D525" s="410"/>
      <c r="E525" s="352"/>
      <c r="F525" s="169"/>
      <c r="G525" s="352"/>
      <c r="H525" s="365"/>
    </row>
    <row r="526" spans="2:8">
      <c r="B526" s="409"/>
      <c r="C526" s="410"/>
      <c r="D526" s="410"/>
      <c r="E526" s="352"/>
      <c r="F526" s="169"/>
      <c r="G526" s="352"/>
      <c r="H526" s="356"/>
    </row>
    <row r="527" spans="2:8">
      <c r="B527" s="409"/>
      <c r="C527" s="410"/>
      <c r="D527" s="410"/>
      <c r="E527" s="352"/>
      <c r="F527" s="169"/>
      <c r="G527" s="352"/>
      <c r="H527" s="356"/>
    </row>
    <row r="528" spans="2:8">
      <c r="B528" s="409"/>
      <c r="C528" s="410"/>
      <c r="D528" s="410"/>
      <c r="E528" s="352"/>
      <c r="F528" s="169"/>
      <c r="G528" s="352"/>
      <c r="H528" s="356"/>
    </row>
    <row r="529" spans="2:8" ht="15" thickBot="1">
      <c r="B529" s="403"/>
      <c r="C529" s="404"/>
      <c r="D529" s="404"/>
      <c r="E529" s="353"/>
      <c r="F529" s="169"/>
      <c r="G529" s="353"/>
      <c r="H529" s="357"/>
    </row>
    <row r="530" spans="2:8" ht="15" thickBot="1">
      <c r="B530" s="401"/>
      <c r="C530" s="402"/>
      <c r="D530" s="402"/>
      <c r="E530" s="349"/>
      <c r="F530" s="164"/>
      <c r="G530" s="164"/>
      <c r="H530" s="165"/>
    </row>
    <row r="531" spans="2:8" ht="15" thickBot="1">
      <c r="B531" s="166"/>
      <c r="C531" s="166"/>
      <c r="D531" s="166"/>
      <c r="E531" s="166"/>
      <c r="F531" s="405" t="s">
        <v>243</v>
      </c>
      <c r="G531" s="406"/>
      <c r="H531" s="186">
        <f>SUM(H523:H529)</f>
        <v>0</v>
      </c>
    </row>
    <row r="532" spans="2:8" ht="15" thickBot="1"/>
    <row r="533" spans="2:8" ht="15" thickBot="1">
      <c r="B533" s="398" t="s">
        <v>143</v>
      </c>
      <c r="C533" s="399"/>
      <c r="D533" s="399"/>
      <c r="E533" s="399"/>
      <c r="F533" s="399"/>
      <c r="G533" s="399"/>
      <c r="H533" s="400"/>
    </row>
    <row r="534" spans="2:8" ht="15" thickBot="1">
      <c r="B534" s="398" t="s">
        <v>79</v>
      </c>
      <c r="C534" s="411"/>
      <c r="D534" s="349" t="s">
        <v>247</v>
      </c>
      <c r="E534" s="349" t="s">
        <v>98</v>
      </c>
      <c r="F534" s="349" t="s">
        <v>100</v>
      </c>
      <c r="G534" s="349" t="s">
        <v>246</v>
      </c>
      <c r="H534" s="161" t="s">
        <v>240</v>
      </c>
    </row>
    <row r="535" spans="2:8">
      <c r="B535" s="412" t="s">
        <v>252</v>
      </c>
      <c r="C535" s="413"/>
      <c r="D535" s="351"/>
      <c r="E535" s="173"/>
      <c r="F535" s="173"/>
      <c r="G535" s="352"/>
      <c r="H535" s="174"/>
    </row>
    <row r="536" spans="2:8">
      <c r="B536" s="414" t="s">
        <v>253</v>
      </c>
      <c r="C536" s="415"/>
      <c r="D536" s="352"/>
      <c r="E536" s="362"/>
      <c r="F536" s="362"/>
      <c r="G536" s="350"/>
      <c r="H536" s="175"/>
    </row>
    <row r="537" spans="2:8">
      <c r="B537" s="414"/>
      <c r="C537" s="415"/>
      <c r="D537" s="352"/>
      <c r="E537" s="169"/>
      <c r="F537" s="169"/>
      <c r="G537" s="352"/>
      <c r="H537" s="175"/>
    </row>
    <row r="538" spans="2:8">
      <c r="B538" s="414"/>
      <c r="C538" s="415"/>
      <c r="D538" s="358"/>
      <c r="E538" s="352"/>
      <c r="F538" s="169"/>
      <c r="G538" s="352"/>
      <c r="H538" s="175"/>
    </row>
    <row r="539" spans="2:8">
      <c r="B539" s="414"/>
      <c r="C539" s="415"/>
      <c r="D539" s="358"/>
      <c r="E539" s="352"/>
      <c r="F539" s="169"/>
      <c r="G539" s="352"/>
      <c r="H539" s="175"/>
    </row>
    <row r="540" spans="2:8">
      <c r="B540" s="414"/>
      <c r="C540" s="415"/>
      <c r="D540" s="358"/>
      <c r="E540" s="352"/>
      <c r="F540" s="362"/>
      <c r="G540" s="352"/>
      <c r="H540" s="363"/>
    </row>
    <row r="541" spans="2:8" ht="15" thickBot="1">
      <c r="B541" s="427"/>
      <c r="C541" s="429"/>
      <c r="D541" s="210"/>
      <c r="E541" s="206"/>
      <c r="F541" s="177"/>
      <c r="G541" s="206"/>
      <c r="H541" s="178"/>
    </row>
    <row r="542" spans="2:8" ht="15.75" thickBot="1">
      <c r="B542" s="398"/>
      <c r="C542" s="411"/>
      <c r="D542" s="211"/>
      <c r="E542" s="349"/>
      <c r="F542" s="349"/>
      <c r="G542" s="349"/>
      <c r="H542" s="360"/>
    </row>
    <row r="543" spans="2:8" ht="15.75" customHeight="1" thickBot="1">
      <c r="B543" s="166"/>
      <c r="C543" s="166"/>
      <c r="D543" s="166"/>
      <c r="E543" s="166"/>
      <c r="F543" s="405" t="s">
        <v>257</v>
      </c>
      <c r="G543" s="406"/>
      <c r="H543" s="360">
        <f>SUM(H535:H542)</f>
        <v>0</v>
      </c>
    </row>
    <row r="544" spans="2:8" ht="15.75" customHeight="1" thickBot="1"/>
    <row r="545" spans="2:10" ht="15" thickBot="1">
      <c r="F545" s="405" t="s">
        <v>244</v>
      </c>
      <c r="G545" s="406"/>
      <c r="H545" s="171">
        <f>H543+H531+H519</f>
        <v>0</v>
      </c>
      <c r="J545" s="192"/>
    </row>
    <row r="546" spans="2:10">
      <c r="B546" s="152" t="s">
        <v>449</v>
      </c>
    </row>
    <row r="550" spans="2:10" ht="15" thickBot="1"/>
    <row r="551" spans="2:10" ht="15.75" thickBot="1">
      <c r="B551" s="383" t="s">
        <v>236</v>
      </c>
      <c r="C551" s="384"/>
      <c r="D551" s="384"/>
      <c r="E551" s="384"/>
      <c r="F551" s="384"/>
      <c r="G551" s="384"/>
      <c r="H551" s="385"/>
    </row>
    <row r="552" spans="2:10" ht="15" thickBot="1"/>
    <row r="553" spans="2:10" ht="14.25" customHeight="1">
      <c r="B553" s="386" t="s">
        <v>445</v>
      </c>
      <c r="C553" s="387"/>
      <c r="D553" s="387"/>
      <c r="E553" s="387"/>
      <c r="F553" s="387"/>
      <c r="G553" s="387"/>
      <c r="H553" s="388"/>
    </row>
    <row r="554" spans="2:10" ht="15" thickBot="1">
      <c r="B554" s="389"/>
      <c r="C554" s="390"/>
      <c r="D554" s="390"/>
      <c r="E554" s="390"/>
      <c r="F554" s="390"/>
      <c r="G554" s="390"/>
      <c r="H554" s="391"/>
    </row>
    <row r="555" spans="2:10" ht="15" thickBot="1">
      <c r="B555" s="153"/>
      <c r="C555" s="153"/>
      <c r="D555" s="153"/>
      <c r="E555" s="153"/>
      <c r="F555" s="153"/>
      <c r="G555" s="153"/>
      <c r="H555" s="153"/>
    </row>
    <row r="556" spans="2:10">
      <c r="B556" s="154" t="s">
        <v>237</v>
      </c>
      <c r="C556" s="154" t="s">
        <v>78</v>
      </c>
      <c r="D556" s="154" t="s">
        <v>81</v>
      </c>
      <c r="E556" s="392" t="s">
        <v>238</v>
      </c>
      <c r="F556" s="393"/>
      <c r="G556" s="393"/>
      <c r="H556" s="394"/>
    </row>
    <row r="557" spans="2:10" ht="15" thickBot="1">
      <c r="B557" s="355" t="str">
        <f>'[1]PTO INICAL'!B20</f>
        <v>3.</v>
      </c>
      <c r="C557" s="355" t="str">
        <f>'[1]PTO INICAL'!B24</f>
        <v>3.4</v>
      </c>
      <c r="D557" s="361" t="str">
        <f>'[1]PTO INICAL'!D24</f>
        <v>JGO</v>
      </c>
      <c r="E557" s="431" t="str">
        <f>'[1]PTO INICAL'!C24</f>
        <v>Mastiles y malla para Voley-Ball</v>
      </c>
      <c r="F557" s="417"/>
      <c r="G557" s="417"/>
      <c r="H557" s="418"/>
    </row>
    <row r="558" spans="2:10" ht="15" thickBot="1"/>
    <row r="559" spans="2:10" ht="15" thickBot="1">
      <c r="B559" s="398" t="s">
        <v>128</v>
      </c>
      <c r="C559" s="399"/>
      <c r="D559" s="399"/>
      <c r="E559" s="399"/>
      <c r="F559" s="399"/>
      <c r="G559" s="399"/>
      <c r="H559" s="400"/>
    </row>
    <row r="560" spans="2:10" ht="15" thickBot="1">
      <c r="B560" s="401" t="s">
        <v>79</v>
      </c>
      <c r="C560" s="402"/>
      <c r="D560" s="402"/>
      <c r="E560" s="349" t="s">
        <v>232</v>
      </c>
      <c r="F560" s="349" t="s">
        <v>239</v>
      </c>
      <c r="G560" s="349" t="s">
        <v>82</v>
      </c>
      <c r="H560" s="161" t="s">
        <v>240</v>
      </c>
    </row>
    <row r="561" spans="2:8" ht="26.25" customHeight="1">
      <c r="B561" s="436" t="s">
        <v>468</v>
      </c>
      <c r="C561" s="437"/>
      <c r="D561" s="437"/>
      <c r="E561" s="351">
        <v>1</v>
      </c>
      <c r="F561" s="173"/>
      <c r="G561" s="195"/>
      <c r="H561" s="174">
        <f>(F561)*G561</f>
        <v>0</v>
      </c>
    </row>
    <row r="562" spans="2:8">
      <c r="B562" s="409"/>
      <c r="C562" s="410"/>
      <c r="D562" s="410"/>
      <c r="E562" s="352"/>
      <c r="F562" s="362"/>
      <c r="G562" s="352"/>
      <c r="H562" s="363"/>
    </row>
    <row r="563" spans="2:8">
      <c r="B563" s="409"/>
      <c r="C563" s="410"/>
      <c r="D563" s="410"/>
      <c r="E563" s="352"/>
      <c r="F563" s="362"/>
      <c r="G563" s="352"/>
      <c r="H563" s="363"/>
    </row>
    <row r="564" spans="2:8">
      <c r="B564" s="409"/>
      <c r="C564" s="410"/>
      <c r="D564" s="410"/>
      <c r="E564" s="352"/>
      <c r="F564" s="362"/>
      <c r="G564" s="352"/>
      <c r="H564" s="363"/>
    </row>
    <row r="565" spans="2:8">
      <c r="B565" s="409"/>
      <c r="C565" s="410"/>
      <c r="D565" s="410"/>
      <c r="E565" s="352"/>
      <c r="F565" s="362"/>
      <c r="G565" s="352"/>
      <c r="H565" s="363"/>
    </row>
    <row r="566" spans="2:8">
      <c r="B566" s="409"/>
      <c r="C566" s="410"/>
      <c r="D566" s="410"/>
      <c r="E566" s="352"/>
      <c r="F566" s="362"/>
      <c r="G566" s="352"/>
      <c r="H566" s="363"/>
    </row>
    <row r="567" spans="2:8" ht="15" thickBot="1">
      <c r="B567" s="425"/>
      <c r="C567" s="426"/>
      <c r="D567" s="426"/>
      <c r="E567" s="354"/>
      <c r="F567" s="364"/>
      <c r="G567" s="354"/>
      <c r="H567" s="204"/>
    </row>
    <row r="568" spans="2:8" ht="15" thickBot="1">
      <c r="B568" s="401"/>
      <c r="C568" s="402"/>
      <c r="D568" s="402"/>
      <c r="E568" s="349"/>
      <c r="F568" s="164"/>
      <c r="G568" s="164"/>
      <c r="H568" s="165"/>
    </row>
    <row r="569" spans="2:8" ht="15" thickBot="1">
      <c r="B569" s="166"/>
      <c r="C569" s="166"/>
      <c r="D569" s="166"/>
      <c r="E569" s="166"/>
      <c r="F569" s="405" t="s">
        <v>241</v>
      </c>
      <c r="G569" s="406"/>
      <c r="H569" s="181">
        <f>SUM(H561:H568)</f>
        <v>0</v>
      </c>
    </row>
    <row r="570" spans="2:8" ht="15" thickBot="1"/>
    <row r="571" spans="2:8" ht="15" thickBot="1">
      <c r="B571" s="398" t="s">
        <v>242</v>
      </c>
      <c r="C571" s="399"/>
      <c r="D571" s="399"/>
      <c r="E571" s="399"/>
      <c r="F571" s="399"/>
      <c r="G571" s="399"/>
      <c r="H571" s="400"/>
    </row>
    <row r="572" spans="2:8" ht="15" thickBot="1">
      <c r="B572" s="401" t="s">
        <v>79</v>
      </c>
      <c r="C572" s="402"/>
      <c r="D572" s="402"/>
      <c r="E572" s="349" t="s">
        <v>84</v>
      </c>
      <c r="F572" s="349" t="s">
        <v>245</v>
      </c>
      <c r="G572" s="349" t="s">
        <v>248</v>
      </c>
      <c r="H572" s="161" t="s">
        <v>240</v>
      </c>
    </row>
    <row r="573" spans="2:8">
      <c r="B573" s="407" t="s">
        <v>251</v>
      </c>
      <c r="C573" s="408"/>
      <c r="D573" s="408"/>
      <c r="E573" s="350" t="s">
        <v>250</v>
      </c>
      <c r="F573" s="350"/>
      <c r="G573" s="183"/>
      <c r="H573" s="184">
        <f>H593*G573</f>
        <v>0</v>
      </c>
    </row>
    <row r="574" spans="2:8">
      <c r="B574" s="409"/>
      <c r="C574" s="410"/>
      <c r="D574" s="410"/>
      <c r="E574" s="352"/>
      <c r="F574" s="169"/>
      <c r="G574" s="352"/>
      <c r="H574" s="365">
        <f>F574*G574</f>
        <v>0</v>
      </c>
    </row>
    <row r="575" spans="2:8">
      <c r="B575" s="409"/>
      <c r="C575" s="410"/>
      <c r="D575" s="410"/>
      <c r="E575" s="352"/>
      <c r="F575" s="169"/>
      <c r="G575" s="352"/>
      <c r="H575" s="365">
        <f>F575*G575</f>
        <v>0</v>
      </c>
    </row>
    <row r="576" spans="2:8">
      <c r="B576" s="409"/>
      <c r="C576" s="410"/>
      <c r="D576" s="410"/>
      <c r="E576" s="352"/>
      <c r="F576" s="169"/>
      <c r="G576" s="352"/>
      <c r="H576" s="356"/>
    </row>
    <row r="577" spans="2:8">
      <c r="B577" s="409"/>
      <c r="C577" s="410"/>
      <c r="D577" s="410"/>
      <c r="E577" s="352"/>
      <c r="F577" s="169"/>
      <c r="G577" s="352"/>
      <c r="H577" s="356"/>
    </row>
    <row r="578" spans="2:8">
      <c r="B578" s="409"/>
      <c r="C578" s="410"/>
      <c r="D578" s="410"/>
      <c r="E578" s="352"/>
      <c r="F578" s="169"/>
      <c r="G578" s="352"/>
      <c r="H578" s="356"/>
    </row>
    <row r="579" spans="2:8" ht="15" thickBot="1">
      <c r="B579" s="403"/>
      <c r="C579" s="404"/>
      <c r="D579" s="404"/>
      <c r="E579" s="353"/>
      <c r="F579" s="169"/>
      <c r="G579" s="353"/>
      <c r="H579" s="357"/>
    </row>
    <row r="580" spans="2:8" ht="15" thickBot="1">
      <c r="B580" s="401"/>
      <c r="C580" s="402"/>
      <c r="D580" s="402"/>
      <c r="E580" s="349"/>
      <c r="F580" s="164"/>
      <c r="G580" s="164"/>
      <c r="H580" s="165"/>
    </row>
    <row r="581" spans="2:8" ht="15" thickBot="1">
      <c r="B581" s="166"/>
      <c r="C581" s="166"/>
      <c r="D581" s="166"/>
      <c r="E581" s="166"/>
      <c r="F581" s="405" t="s">
        <v>243</v>
      </c>
      <c r="G581" s="406"/>
      <c r="H581" s="186">
        <f>SUM(H573:H579)</f>
        <v>0</v>
      </c>
    </row>
    <row r="582" spans="2:8" ht="15" thickBot="1"/>
    <row r="583" spans="2:8" ht="15" thickBot="1">
      <c r="B583" s="398" t="s">
        <v>143</v>
      </c>
      <c r="C583" s="399"/>
      <c r="D583" s="399"/>
      <c r="E583" s="399"/>
      <c r="F583" s="399"/>
      <c r="G583" s="399"/>
      <c r="H583" s="400"/>
    </row>
    <row r="584" spans="2:8" ht="15" thickBot="1">
      <c r="B584" s="398" t="s">
        <v>79</v>
      </c>
      <c r="C584" s="411"/>
      <c r="D584" s="349" t="s">
        <v>247</v>
      </c>
      <c r="E584" s="349" t="s">
        <v>98</v>
      </c>
      <c r="F584" s="349" t="s">
        <v>100</v>
      </c>
      <c r="G584" s="349" t="s">
        <v>246</v>
      </c>
      <c r="H584" s="161" t="s">
        <v>240</v>
      </c>
    </row>
    <row r="585" spans="2:8">
      <c r="B585" s="412" t="s">
        <v>252</v>
      </c>
      <c r="C585" s="413"/>
      <c r="D585" s="351"/>
      <c r="E585" s="173"/>
      <c r="F585" s="173"/>
      <c r="G585" s="352"/>
      <c r="H585" s="174"/>
    </row>
    <row r="586" spans="2:8">
      <c r="B586" s="414" t="s">
        <v>253</v>
      </c>
      <c r="C586" s="415"/>
      <c r="D586" s="352"/>
      <c r="E586" s="362"/>
      <c r="F586" s="362"/>
      <c r="G586" s="350"/>
      <c r="H586" s="175"/>
    </row>
    <row r="587" spans="2:8">
      <c r="B587" s="414"/>
      <c r="C587" s="415"/>
      <c r="D587" s="352"/>
      <c r="E587" s="169"/>
      <c r="F587" s="169"/>
      <c r="G587" s="352"/>
      <c r="H587" s="175"/>
    </row>
    <row r="588" spans="2:8">
      <c r="B588" s="414"/>
      <c r="C588" s="415"/>
      <c r="D588" s="358"/>
      <c r="E588" s="352"/>
      <c r="F588" s="169"/>
      <c r="G588" s="352"/>
      <c r="H588" s="175"/>
    </row>
    <row r="589" spans="2:8">
      <c r="B589" s="414"/>
      <c r="C589" s="415"/>
      <c r="D589" s="358"/>
      <c r="E589" s="352"/>
      <c r="F589" s="169"/>
      <c r="G589" s="352"/>
      <c r="H589" s="175"/>
    </row>
    <row r="590" spans="2:8">
      <c r="B590" s="414"/>
      <c r="C590" s="415"/>
      <c r="D590" s="358"/>
      <c r="E590" s="352"/>
      <c r="F590" s="362"/>
      <c r="G590" s="352"/>
      <c r="H590" s="363"/>
    </row>
    <row r="591" spans="2:8" ht="15" thickBot="1">
      <c r="B591" s="427"/>
      <c r="C591" s="429"/>
      <c r="D591" s="210"/>
      <c r="E591" s="206"/>
      <c r="F591" s="177"/>
      <c r="G591" s="206"/>
      <c r="H591" s="178"/>
    </row>
    <row r="592" spans="2:8" ht="15.75" thickBot="1">
      <c r="B592" s="398"/>
      <c r="C592" s="411"/>
      <c r="D592" s="211"/>
      <c r="E592" s="349"/>
      <c r="F592" s="349"/>
      <c r="G592" s="349"/>
      <c r="H592" s="360"/>
    </row>
    <row r="593" spans="2:8" ht="15.75" thickBot="1">
      <c r="B593" s="166"/>
      <c r="C593" s="166"/>
      <c r="D593" s="166"/>
      <c r="E593" s="166"/>
      <c r="F593" s="405" t="s">
        <v>257</v>
      </c>
      <c r="G593" s="406"/>
      <c r="H593" s="360">
        <f>SUM(H585:H592)</f>
        <v>0</v>
      </c>
    </row>
    <row r="594" spans="2:8" ht="15" thickBot="1"/>
    <row r="595" spans="2:8" ht="15" thickBot="1">
      <c r="F595" s="405" t="s">
        <v>244</v>
      </c>
      <c r="G595" s="406"/>
      <c r="H595" s="171">
        <f>H593+H581+H569</f>
        <v>0</v>
      </c>
    </row>
    <row r="596" spans="2:8">
      <c r="B596" s="152" t="s">
        <v>449</v>
      </c>
    </row>
    <row r="598" spans="2:8" hidden="1"/>
    <row r="599" spans="2:8" hidden="1"/>
    <row r="600" spans="2:8" hidden="1"/>
    <row r="601" spans="2:8" ht="15.75" hidden="1" thickBot="1">
      <c r="B601" s="383" t="s">
        <v>236</v>
      </c>
      <c r="C601" s="384"/>
      <c r="D601" s="384"/>
      <c r="E601" s="384"/>
      <c r="F601" s="384"/>
      <c r="G601" s="384"/>
      <c r="H601" s="385"/>
    </row>
    <row r="602" spans="2:8" hidden="1"/>
    <row r="603" spans="2:8" ht="14.25" hidden="1" customHeight="1">
      <c r="B603" s="386" t="s">
        <v>445</v>
      </c>
      <c r="C603" s="387"/>
      <c r="D603" s="387"/>
      <c r="E603" s="387"/>
      <c r="F603" s="387"/>
      <c r="G603" s="387"/>
      <c r="H603" s="388"/>
    </row>
    <row r="604" spans="2:8" ht="15" hidden="1" thickBot="1">
      <c r="B604" s="389"/>
      <c r="C604" s="390"/>
      <c r="D604" s="390"/>
      <c r="E604" s="390"/>
      <c r="F604" s="390"/>
      <c r="G604" s="390"/>
      <c r="H604" s="391"/>
    </row>
    <row r="605" spans="2:8" hidden="1">
      <c r="B605" s="153"/>
      <c r="C605" s="153"/>
      <c r="D605" s="153"/>
      <c r="E605" s="153"/>
      <c r="F605" s="153"/>
      <c r="G605" s="153"/>
      <c r="H605" s="153"/>
    </row>
    <row r="606" spans="2:8" hidden="1">
      <c r="B606" s="154" t="s">
        <v>237</v>
      </c>
      <c r="C606" s="154" t="s">
        <v>78</v>
      </c>
      <c r="D606" s="154" t="s">
        <v>81</v>
      </c>
      <c r="E606" s="392" t="s">
        <v>238</v>
      </c>
      <c r="F606" s="393"/>
      <c r="G606" s="393"/>
      <c r="H606" s="394"/>
    </row>
    <row r="607" spans="2:8" ht="15" hidden="1" thickBot="1">
      <c r="B607" s="355" t="e">
        <f>'[1]PTO INICAL'!#REF!</f>
        <v>#REF!</v>
      </c>
      <c r="C607" s="355" t="e">
        <f>'[1]PTO INICAL'!#REF!</f>
        <v>#REF!</v>
      </c>
      <c r="D607" s="361" t="e">
        <f>'[1]PTO INICAL'!#REF!</f>
        <v>#REF!</v>
      </c>
      <c r="E607" s="431" t="e">
        <f>'[1]PTO INICAL'!#REF!</f>
        <v>#REF!</v>
      </c>
      <c r="F607" s="417"/>
      <c r="G607" s="417"/>
      <c r="H607" s="418"/>
    </row>
    <row r="608" spans="2:8" hidden="1"/>
    <row r="609" spans="2:8" ht="15" hidden="1" thickBot="1">
      <c r="B609" s="398" t="s">
        <v>128</v>
      </c>
      <c r="C609" s="399"/>
      <c r="D609" s="399"/>
      <c r="E609" s="399"/>
      <c r="F609" s="399"/>
      <c r="G609" s="399"/>
      <c r="H609" s="400"/>
    </row>
    <row r="610" spans="2:8" ht="15" hidden="1" thickBot="1">
      <c r="B610" s="401" t="s">
        <v>79</v>
      </c>
      <c r="C610" s="402"/>
      <c r="D610" s="402"/>
      <c r="E610" s="349" t="s">
        <v>232</v>
      </c>
      <c r="F610" s="349" t="s">
        <v>239</v>
      </c>
      <c r="G610" s="349" t="s">
        <v>82</v>
      </c>
      <c r="H610" s="161" t="s">
        <v>240</v>
      </c>
    </row>
    <row r="611" spans="2:8" hidden="1">
      <c r="B611" s="436" t="s">
        <v>469</v>
      </c>
      <c r="C611" s="437"/>
      <c r="D611" s="437"/>
      <c r="E611" s="351">
        <v>1</v>
      </c>
      <c r="F611" s="173">
        <v>130000</v>
      </c>
      <c r="G611" s="195">
        <v>1</v>
      </c>
      <c r="H611" s="174">
        <f>(F611)*G611</f>
        <v>130000</v>
      </c>
    </row>
    <row r="612" spans="2:8" hidden="1">
      <c r="B612" s="409"/>
      <c r="C612" s="410"/>
      <c r="D612" s="410"/>
      <c r="E612" s="352"/>
      <c r="F612" s="362"/>
      <c r="G612" s="352"/>
      <c r="H612" s="363"/>
    </row>
    <row r="613" spans="2:8" hidden="1">
      <c r="B613" s="409"/>
      <c r="C613" s="410"/>
      <c r="D613" s="410"/>
      <c r="E613" s="352"/>
      <c r="F613" s="362"/>
      <c r="G613" s="352"/>
      <c r="H613" s="363"/>
    </row>
    <row r="614" spans="2:8" hidden="1">
      <c r="B614" s="409"/>
      <c r="C614" s="410"/>
      <c r="D614" s="410"/>
      <c r="E614" s="352"/>
      <c r="F614" s="362"/>
      <c r="G614" s="352"/>
      <c r="H614" s="363"/>
    </row>
    <row r="615" spans="2:8" hidden="1">
      <c r="B615" s="409"/>
      <c r="C615" s="410"/>
      <c r="D615" s="410"/>
      <c r="E615" s="352"/>
      <c r="F615" s="362"/>
      <c r="G615" s="352"/>
      <c r="H615" s="363"/>
    </row>
    <row r="616" spans="2:8" hidden="1">
      <c r="B616" s="409"/>
      <c r="C616" s="410"/>
      <c r="D616" s="410"/>
      <c r="E616" s="352"/>
      <c r="F616" s="362"/>
      <c r="G616" s="352"/>
      <c r="H616" s="363"/>
    </row>
    <row r="617" spans="2:8" ht="15" hidden="1" thickBot="1">
      <c r="B617" s="425"/>
      <c r="C617" s="426"/>
      <c r="D617" s="426"/>
      <c r="E617" s="354"/>
      <c r="F617" s="364"/>
      <c r="G617" s="354"/>
      <c r="H617" s="204"/>
    </row>
    <row r="618" spans="2:8" ht="15" hidden="1" thickBot="1">
      <c r="B618" s="401"/>
      <c r="C618" s="402"/>
      <c r="D618" s="402"/>
      <c r="E618" s="349"/>
      <c r="F618" s="164"/>
      <c r="G618" s="164"/>
      <c r="H618" s="165"/>
    </row>
    <row r="619" spans="2:8" ht="15" hidden="1" thickBot="1">
      <c r="B619" s="166"/>
      <c r="C619" s="166"/>
      <c r="D619" s="166"/>
      <c r="E619" s="166"/>
      <c r="F619" s="405" t="s">
        <v>241</v>
      </c>
      <c r="G619" s="406"/>
      <c r="H619" s="181">
        <f>SUM(H611:H618)</f>
        <v>130000</v>
      </c>
    </row>
    <row r="620" spans="2:8" hidden="1"/>
    <row r="621" spans="2:8" ht="15" hidden="1" thickBot="1">
      <c r="B621" s="398" t="s">
        <v>242</v>
      </c>
      <c r="C621" s="399"/>
      <c r="D621" s="399"/>
      <c r="E621" s="399"/>
      <c r="F621" s="399"/>
      <c r="G621" s="399"/>
      <c r="H621" s="400"/>
    </row>
    <row r="622" spans="2:8" ht="15" hidden="1" thickBot="1">
      <c r="B622" s="401" t="s">
        <v>79</v>
      </c>
      <c r="C622" s="402"/>
      <c r="D622" s="402"/>
      <c r="E622" s="349" t="s">
        <v>84</v>
      </c>
      <c r="F622" s="349" t="s">
        <v>245</v>
      </c>
      <c r="G622" s="349" t="s">
        <v>248</v>
      </c>
      <c r="H622" s="161" t="s">
        <v>240</v>
      </c>
    </row>
    <row r="623" spans="2:8" hidden="1">
      <c r="B623" s="407" t="s">
        <v>251</v>
      </c>
      <c r="C623" s="408"/>
      <c r="D623" s="408"/>
      <c r="E623" s="350" t="s">
        <v>250</v>
      </c>
      <c r="F623" s="350"/>
      <c r="G623" s="183">
        <v>0.1</v>
      </c>
      <c r="H623" s="184">
        <f>H643*G623</f>
        <v>1755</v>
      </c>
    </row>
    <row r="624" spans="2:8" hidden="1">
      <c r="B624" s="409" t="s">
        <v>470</v>
      </c>
      <c r="C624" s="410"/>
      <c r="D624" s="410"/>
      <c r="E624" s="352"/>
      <c r="F624" s="169">
        <v>60000</v>
      </c>
      <c r="G624" s="352">
        <v>0.26</v>
      </c>
      <c r="H624" s="365">
        <f>F624*G624</f>
        <v>15600</v>
      </c>
    </row>
    <row r="625" spans="2:8" hidden="1">
      <c r="B625" s="409"/>
      <c r="C625" s="410"/>
      <c r="D625" s="410"/>
      <c r="E625" s="352"/>
      <c r="F625" s="169"/>
      <c r="G625" s="352"/>
      <c r="H625" s="365">
        <f>F625*G625</f>
        <v>0</v>
      </c>
    </row>
    <row r="626" spans="2:8" hidden="1">
      <c r="B626" s="409"/>
      <c r="C626" s="410"/>
      <c r="D626" s="410"/>
      <c r="E626" s="352"/>
      <c r="F626" s="169"/>
      <c r="G626" s="352"/>
      <c r="H626" s="356"/>
    </row>
    <row r="627" spans="2:8" hidden="1">
      <c r="B627" s="409"/>
      <c r="C627" s="410"/>
      <c r="D627" s="410"/>
      <c r="E627" s="352"/>
      <c r="F627" s="169"/>
      <c r="G627" s="352"/>
      <c r="H627" s="356"/>
    </row>
    <row r="628" spans="2:8" hidden="1">
      <c r="B628" s="409"/>
      <c r="C628" s="410"/>
      <c r="D628" s="410"/>
      <c r="E628" s="352"/>
      <c r="F628" s="169"/>
      <c r="G628" s="352"/>
      <c r="H628" s="356"/>
    </row>
    <row r="629" spans="2:8" hidden="1">
      <c r="B629" s="403"/>
      <c r="C629" s="404"/>
      <c r="D629" s="404"/>
      <c r="E629" s="353"/>
      <c r="F629" s="169"/>
      <c r="G629" s="353"/>
      <c r="H629" s="357"/>
    </row>
    <row r="630" spans="2:8" ht="15" hidden="1" thickBot="1">
      <c r="B630" s="401"/>
      <c r="C630" s="402"/>
      <c r="D630" s="402"/>
      <c r="E630" s="349"/>
      <c r="F630" s="164"/>
      <c r="G630" s="164"/>
      <c r="H630" s="165"/>
    </row>
    <row r="631" spans="2:8" ht="15" hidden="1" thickBot="1">
      <c r="B631" s="166"/>
      <c r="C631" s="166"/>
      <c r="D631" s="166"/>
      <c r="E631" s="166"/>
      <c r="F631" s="405" t="s">
        <v>243</v>
      </c>
      <c r="G631" s="406"/>
      <c r="H631" s="186">
        <f>SUM(H623:H629)</f>
        <v>17355</v>
      </c>
    </row>
    <row r="632" spans="2:8" hidden="1"/>
    <row r="633" spans="2:8" ht="15" hidden="1" thickBot="1">
      <c r="B633" s="398" t="s">
        <v>143</v>
      </c>
      <c r="C633" s="399"/>
      <c r="D633" s="399"/>
      <c r="E633" s="399"/>
      <c r="F633" s="399"/>
      <c r="G633" s="399"/>
      <c r="H633" s="400"/>
    </row>
    <row r="634" spans="2:8" ht="15" hidden="1" thickBot="1">
      <c r="B634" s="398" t="s">
        <v>79</v>
      </c>
      <c r="C634" s="411"/>
      <c r="D634" s="349" t="s">
        <v>247</v>
      </c>
      <c r="E634" s="349" t="s">
        <v>98</v>
      </c>
      <c r="F634" s="349" t="s">
        <v>100</v>
      </c>
      <c r="G634" s="349" t="s">
        <v>246</v>
      </c>
      <c r="H634" s="161" t="s">
        <v>240</v>
      </c>
    </row>
    <row r="635" spans="2:8" hidden="1">
      <c r="B635" s="412" t="s">
        <v>252</v>
      </c>
      <c r="C635" s="413"/>
      <c r="D635" s="351">
        <v>1</v>
      </c>
      <c r="E635" s="173">
        <v>40000</v>
      </c>
      <c r="F635" s="173">
        <f>E635*1.95</f>
        <v>78000</v>
      </c>
      <c r="G635" s="352">
        <v>20</v>
      </c>
      <c r="H635" s="174">
        <f>(F635*D635)/G635</f>
        <v>3900</v>
      </c>
    </row>
    <row r="636" spans="2:8" hidden="1">
      <c r="B636" s="414" t="s">
        <v>253</v>
      </c>
      <c r="C636" s="415"/>
      <c r="D636" s="352">
        <v>1</v>
      </c>
      <c r="E636" s="362">
        <v>60000</v>
      </c>
      <c r="F636" s="362">
        <f>E636*1.95</f>
        <v>117000</v>
      </c>
      <c r="G636" s="350">
        <v>20</v>
      </c>
      <c r="H636" s="175">
        <f>(F636*D636)/G636</f>
        <v>5850</v>
      </c>
    </row>
    <row r="637" spans="2:8" hidden="1">
      <c r="B637" s="414" t="s">
        <v>471</v>
      </c>
      <c r="C637" s="415"/>
      <c r="D637" s="352">
        <v>1</v>
      </c>
      <c r="E637" s="169">
        <v>80000</v>
      </c>
      <c r="F637" s="362">
        <f>E637*1.95</f>
        <v>156000</v>
      </c>
      <c r="G637" s="352">
        <v>20</v>
      </c>
      <c r="H637" s="175">
        <f>(F637*D637)/G637</f>
        <v>7800</v>
      </c>
    </row>
    <row r="638" spans="2:8" hidden="1">
      <c r="B638" s="414"/>
      <c r="C638" s="415"/>
      <c r="D638" s="358"/>
      <c r="E638" s="352"/>
      <c r="F638" s="169"/>
      <c r="G638" s="352"/>
      <c r="H638" s="175"/>
    </row>
    <row r="639" spans="2:8" hidden="1">
      <c r="B639" s="414"/>
      <c r="C639" s="415"/>
      <c r="D639" s="358"/>
      <c r="E639" s="352"/>
      <c r="F639" s="169"/>
      <c r="G639" s="352"/>
      <c r="H639" s="175"/>
    </row>
    <row r="640" spans="2:8" hidden="1">
      <c r="B640" s="414"/>
      <c r="C640" s="415"/>
      <c r="D640" s="358"/>
      <c r="E640" s="352"/>
      <c r="F640" s="362"/>
      <c r="G640" s="352"/>
      <c r="H640" s="363"/>
    </row>
    <row r="641" spans="2:8" ht="15" hidden="1" thickBot="1">
      <c r="B641" s="427"/>
      <c r="C641" s="429"/>
      <c r="D641" s="210"/>
      <c r="E641" s="206"/>
      <c r="F641" s="177"/>
      <c r="G641" s="206"/>
      <c r="H641" s="178"/>
    </row>
    <row r="642" spans="2:8" ht="15.75" hidden="1" thickBot="1">
      <c r="B642" s="398"/>
      <c r="C642" s="411"/>
      <c r="D642" s="211"/>
      <c r="E642" s="349"/>
      <c r="F642" s="349"/>
      <c r="G642" s="349"/>
      <c r="H642" s="360"/>
    </row>
    <row r="643" spans="2:8" ht="15.75" hidden="1" thickBot="1">
      <c r="B643" s="166"/>
      <c r="C643" s="166"/>
      <c r="D643" s="166"/>
      <c r="E643" s="166"/>
      <c r="F643" s="405" t="s">
        <v>257</v>
      </c>
      <c r="G643" s="406"/>
      <c r="H643" s="360">
        <f>SUM(H635:H642)</f>
        <v>17550</v>
      </c>
    </row>
    <row r="644" spans="2:8" hidden="1"/>
    <row r="645" spans="2:8" ht="15" hidden="1" thickBot="1">
      <c r="F645" s="405" t="s">
        <v>244</v>
      </c>
      <c r="G645" s="406"/>
      <c r="H645" s="171">
        <f>H643+H631+H619</f>
        <v>164905</v>
      </c>
    </row>
    <row r="646" spans="2:8" hidden="1">
      <c r="B646" s="152" t="s">
        <v>449</v>
      </c>
    </row>
    <row r="647" spans="2:8" hidden="1"/>
    <row r="648" spans="2:8" hidden="1"/>
    <row r="649" spans="2:8" hidden="1"/>
    <row r="650" spans="2:8" hidden="1"/>
    <row r="651" spans="2:8" ht="15.75" hidden="1" thickBot="1">
      <c r="B651" s="383" t="s">
        <v>236</v>
      </c>
      <c r="C651" s="384"/>
      <c r="D651" s="384"/>
      <c r="E651" s="384"/>
      <c r="F651" s="384"/>
      <c r="G651" s="384"/>
      <c r="H651" s="385"/>
    </row>
    <row r="652" spans="2:8" hidden="1"/>
    <row r="653" spans="2:8" ht="14.25" hidden="1" customHeight="1">
      <c r="B653" s="386" t="s">
        <v>445</v>
      </c>
      <c r="C653" s="387"/>
      <c r="D653" s="387"/>
      <c r="E653" s="387"/>
      <c r="F653" s="387"/>
      <c r="G653" s="387"/>
      <c r="H653" s="388"/>
    </row>
    <row r="654" spans="2:8" ht="15" hidden="1" thickBot="1">
      <c r="B654" s="389"/>
      <c r="C654" s="390"/>
      <c r="D654" s="390"/>
      <c r="E654" s="390"/>
      <c r="F654" s="390"/>
      <c r="G654" s="390"/>
      <c r="H654" s="391"/>
    </row>
    <row r="655" spans="2:8" hidden="1">
      <c r="B655" s="153"/>
      <c r="C655" s="153"/>
      <c r="D655" s="153"/>
      <c r="E655" s="153"/>
      <c r="F655" s="153"/>
      <c r="G655" s="153"/>
      <c r="H655" s="153"/>
    </row>
    <row r="656" spans="2:8" hidden="1">
      <c r="B656" s="154" t="s">
        <v>237</v>
      </c>
      <c r="C656" s="154" t="s">
        <v>78</v>
      </c>
      <c r="D656" s="154" t="s">
        <v>81</v>
      </c>
      <c r="E656" s="392" t="s">
        <v>238</v>
      </c>
      <c r="F656" s="393"/>
      <c r="G656" s="393"/>
      <c r="H656" s="394"/>
    </row>
    <row r="657" spans="2:8" ht="15" hidden="1" thickBot="1">
      <c r="B657" s="355" t="e">
        <f>'[1]PTO INICAL'!#REF!</f>
        <v>#REF!</v>
      </c>
      <c r="C657" s="355" t="e">
        <f>'[1]PTO INICAL'!#REF!</f>
        <v>#REF!</v>
      </c>
      <c r="D657" s="361" t="e">
        <f>'[1]PTO INICAL'!#REF!</f>
        <v>#REF!</v>
      </c>
      <c r="E657" s="431" t="e">
        <f>'[1]PTO INICAL'!#REF!</f>
        <v>#REF!</v>
      </c>
      <c r="F657" s="417"/>
      <c r="G657" s="417"/>
      <c r="H657" s="418"/>
    </row>
    <row r="658" spans="2:8" hidden="1"/>
    <row r="659" spans="2:8" ht="15" hidden="1" thickBot="1">
      <c r="B659" s="398" t="s">
        <v>128</v>
      </c>
      <c r="C659" s="399"/>
      <c r="D659" s="399"/>
      <c r="E659" s="399"/>
      <c r="F659" s="399"/>
      <c r="G659" s="399"/>
      <c r="H659" s="400"/>
    </row>
    <row r="660" spans="2:8" ht="15" hidden="1" thickBot="1">
      <c r="B660" s="401" t="s">
        <v>79</v>
      </c>
      <c r="C660" s="402"/>
      <c r="D660" s="402"/>
      <c r="E660" s="349" t="s">
        <v>232</v>
      </c>
      <c r="F660" s="349" t="s">
        <v>239</v>
      </c>
      <c r="G660" s="349" t="s">
        <v>82</v>
      </c>
      <c r="H660" s="161" t="s">
        <v>240</v>
      </c>
    </row>
    <row r="661" spans="2:8" hidden="1">
      <c r="B661" s="434" t="s">
        <v>472</v>
      </c>
      <c r="C661" s="435"/>
      <c r="D661" s="435"/>
      <c r="E661" s="351">
        <v>1</v>
      </c>
      <c r="F661" s="173">
        <v>102550</v>
      </c>
      <c r="G661" s="195">
        <v>1</v>
      </c>
      <c r="H661" s="174">
        <f>(F661)*G661</f>
        <v>102550</v>
      </c>
    </row>
    <row r="662" spans="2:8" hidden="1">
      <c r="B662" s="409" t="s">
        <v>473</v>
      </c>
      <c r="C662" s="410"/>
      <c r="D662" s="410"/>
      <c r="E662" s="352" t="s">
        <v>132</v>
      </c>
      <c r="F662" s="362">
        <v>540</v>
      </c>
      <c r="G662" s="352">
        <v>4</v>
      </c>
      <c r="H662" s="363">
        <f>(F662)*G662</f>
        <v>2160</v>
      </c>
    </row>
    <row r="663" spans="2:8" hidden="1">
      <c r="B663" s="409"/>
      <c r="C663" s="410"/>
      <c r="D663" s="410"/>
      <c r="E663" s="352"/>
      <c r="F663" s="362"/>
      <c r="G663" s="352"/>
      <c r="H663" s="375"/>
    </row>
    <row r="664" spans="2:8" hidden="1">
      <c r="B664" s="409"/>
      <c r="C664" s="410"/>
      <c r="D664" s="410"/>
      <c r="E664" s="352"/>
      <c r="F664" s="362"/>
      <c r="G664" s="352"/>
      <c r="H664" s="375"/>
    </row>
    <row r="665" spans="2:8" hidden="1">
      <c r="B665" s="409"/>
      <c r="C665" s="410"/>
      <c r="D665" s="410"/>
      <c r="E665" s="352"/>
      <c r="F665" s="362"/>
      <c r="G665" s="352"/>
      <c r="H665" s="375"/>
    </row>
    <row r="666" spans="2:8" hidden="1">
      <c r="B666" s="409"/>
      <c r="C666" s="410"/>
      <c r="D666" s="410"/>
      <c r="E666" s="352"/>
      <c r="F666" s="362"/>
      <c r="G666" s="352"/>
      <c r="H666" s="375"/>
    </row>
    <row r="667" spans="2:8" ht="15" hidden="1" thickBot="1">
      <c r="B667" s="425"/>
      <c r="C667" s="426"/>
      <c r="D667" s="426"/>
      <c r="E667" s="354"/>
      <c r="F667" s="364"/>
      <c r="G667" s="354"/>
      <c r="H667" s="376"/>
    </row>
    <row r="668" spans="2:8" ht="15" hidden="1" thickBot="1">
      <c r="B668" s="401"/>
      <c r="C668" s="402"/>
      <c r="D668" s="402"/>
      <c r="E668" s="349"/>
      <c r="F668" s="164"/>
      <c r="G668" s="164"/>
      <c r="H668" s="165"/>
    </row>
    <row r="669" spans="2:8" ht="15" hidden="1" thickBot="1">
      <c r="B669" s="166"/>
      <c r="C669" s="166"/>
      <c r="D669" s="166"/>
      <c r="E669" s="166"/>
      <c r="F669" s="405" t="s">
        <v>241</v>
      </c>
      <c r="G669" s="406"/>
      <c r="H669" s="181">
        <f>SUM(H661:H668)</f>
        <v>104710</v>
      </c>
    </row>
    <row r="670" spans="2:8" hidden="1"/>
    <row r="671" spans="2:8" ht="15" hidden="1" thickBot="1">
      <c r="B671" s="398" t="s">
        <v>242</v>
      </c>
      <c r="C671" s="399"/>
      <c r="D671" s="399"/>
      <c r="E671" s="399"/>
      <c r="F671" s="399"/>
      <c r="G671" s="399"/>
      <c r="H671" s="400"/>
    </row>
    <row r="672" spans="2:8" ht="15" hidden="1" thickBot="1">
      <c r="B672" s="401" t="s">
        <v>79</v>
      </c>
      <c r="C672" s="402"/>
      <c r="D672" s="402"/>
      <c r="E672" s="349" t="s">
        <v>84</v>
      </c>
      <c r="F672" s="349" t="s">
        <v>245</v>
      </c>
      <c r="G672" s="349" t="s">
        <v>248</v>
      </c>
      <c r="H672" s="161" t="s">
        <v>240</v>
      </c>
    </row>
    <row r="673" spans="2:8" hidden="1">
      <c r="B673" s="407" t="s">
        <v>251</v>
      </c>
      <c r="C673" s="408"/>
      <c r="D673" s="408"/>
      <c r="E673" s="350" t="s">
        <v>250</v>
      </c>
      <c r="F673" s="350"/>
      <c r="G673" s="183">
        <v>0.1</v>
      </c>
      <c r="H673" s="184">
        <f>H693*G673</f>
        <v>390</v>
      </c>
    </row>
    <row r="674" spans="2:8" hidden="1">
      <c r="B674" s="409" t="s">
        <v>474</v>
      </c>
      <c r="C674" s="410"/>
      <c r="D674" s="410"/>
      <c r="E674" s="352"/>
      <c r="F674" s="169">
        <v>1500</v>
      </c>
      <c r="G674" s="352">
        <v>2</v>
      </c>
      <c r="H674" s="365">
        <f>F674*G674</f>
        <v>3000</v>
      </c>
    </row>
    <row r="675" spans="2:8" hidden="1">
      <c r="B675" s="409"/>
      <c r="C675" s="410"/>
      <c r="D675" s="410"/>
      <c r="E675" s="352"/>
      <c r="F675" s="169"/>
      <c r="G675" s="352"/>
      <c r="H675" s="365">
        <f>F675*G675</f>
        <v>0</v>
      </c>
    </row>
    <row r="676" spans="2:8" hidden="1">
      <c r="B676" s="409"/>
      <c r="C676" s="410"/>
      <c r="D676" s="410"/>
      <c r="E676" s="352"/>
      <c r="F676" s="169"/>
      <c r="G676" s="352"/>
      <c r="H676" s="356"/>
    </row>
    <row r="677" spans="2:8" hidden="1">
      <c r="B677" s="409"/>
      <c r="C677" s="410"/>
      <c r="D677" s="410"/>
      <c r="E677" s="352"/>
      <c r="F677" s="169"/>
      <c r="G677" s="352"/>
      <c r="H677" s="356"/>
    </row>
    <row r="678" spans="2:8" hidden="1">
      <c r="B678" s="409"/>
      <c r="C678" s="410"/>
      <c r="D678" s="410"/>
      <c r="E678" s="352"/>
      <c r="F678" s="169"/>
      <c r="G678" s="352"/>
      <c r="H678" s="356"/>
    </row>
    <row r="679" spans="2:8" hidden="1">
      <c r="B679" s="403"/>
      <c r="C679" s="404"/>
      <c r="D679" s="404"/>
      <c r="E679" s="353"/>
      <c r="F679" s="169"/>
      <c r="G679" s="353"/>
      <c r="H679" s="357"/>
    </row>
    <row r="680" spans="2:8" ht="15" hidden="1" thickBot="1">
      <c r="B680" s="401"/>
      <c r="C680" s="402"/>
      <c r="D680" s="402"/>
      <c r="E680" s="349"/>
      <c r="F680" s="164"/>
      <c r="G680" s="164"/>
      <c r="H680" s="165"/>
    </row>
    <row r="681" spans="2:8" ht="15" hidden="1" thickBot="1">
      <c r="B681" s="166"/>
      <c r="C681" s="166"/>
      <c r="D681" s="166"/>
      <c r="E681" s="166"/>
      <c r="F681" s="405" t="s">
        <v>243</v>
      </c>
      <c r="G681" s="406"/>
      <c r="H681" s="186">
        <f>SUM(H673:H679)</f>
        <v>3390</v>
      </c>
    </row>
    <row r="682" spans="2:8" hidden="1"/>
    <row r="683" spans="2:8" ht="15" hidden="1" thickBot="1">
      <c r="B683" s="398" t="s">
        <v>143</v>
      </c>
      <c r="C683" s="399"/>
      <c r="D683" s="399"/>
      <c r="E683" s="399"/>
      <c r="F683" s="399"/>
      <c r="G683" s="399"/>
      <c r="H683" s="400"/>
    </row>
    <row r="684" spans="2:8" ht="15" hidden="1" thickBot="1">
      <c r="B684" s="398" t="s">
        <v>79</v>
      </c>
      <c r="C684" s="411"/>
      <c r="D684" s="349" t="s">
        <v>247</v>
      </c>
      <c r="E684" s="349" t="s">
        <v>98</v>
      </c>
      <c r="F684" s="349" t="s">
        <v>100</v>
      </c>
      <c r="G684" s="349" t="s">
        <v>246</v>
      </c>
      <c r="H684" s="161" t="s">
        <v>240</v>
      </c>
    </row>
    <row r="685" spans="2:8" hidden="1">
      <c r="B685" s="412" t="s">
        <v>252</v>
      </c>
      <c r="C685" s="413"/>
      <c r="D685" s="351">
        <v>1</v>
      </c>
      <c r="E685" s="173">
        <v>40000</v>
      </c>
      <c r="F685" s="173">
        <f>E685*1.95</f>
        <v>78000</v>
      </c>
      <c r="G685" s="352">
        <v>50</v>
      </c>
      <c r="H685" s="174">
        <f>(F685*D685)/G685</f>
        <v>1560</v>
      </c>
    </row>
    <row r="686" spans="2:8" hidden="1">
      <c r="B686" s="414" t="s">
        <v>253</v>
      </c>
      <c r="C686" s="415"/>
      <c r="D686" s="352">
        <v>1</v>
      </c>
      <c r="E686" s="362">
        <v>60000</v>
      </c>
      <c r="F686" s="362">
        <f>E686*1.95</f>
        <v>117000</v>
      </c>
      <c r="G686" s="350">
        <v>50</v>
      </c>
      <c r="H686" s="175">
        <f>(F686*D686)/G686</f>
        <v>2340</v>
      </c>
    </row>
    <row r="687" spans="2:8" hidden="1">
      <c r="B687" s="414"/>
      <c r="C687" s="415"/>
      <c r="D687" s="352"/>
      <c r="E687" s="169"/>
      <c r="F687" s="362"/>
      <c r="G687" s="352"/>
      <c r="H687" s="175"/>
    </row>
    <row r="688" spans="2:8" hidden="1">
      <c r="B688" s="414"/>
      <c r="C688" s="415"/>
      <c r="D688" s="358"/>
      <c r="E688" s="352"/>
      <c r="F688" s="169"/>
      <c r="G688" s="352"/>
      <c r="H688" s="175"/>
    </row>
    <row r="689" spans="2:8" hidden="1">
      <c r="B689" s="414"/>
      <c r="C689" s="415"/>
      <c r="D689" s="358"/>
      <c r="E689" s="352"/>
      <c r="F689" s="169"/>
      <c r="G689" s="352"/>
      <c r="H689" s="175"/>
    </row>
    <row r="690" spans="2:8" hidden="1">
      <c r="B690" s="414"/>
      <c r="C690" s="415"/>
      <c r="D690" s="358"/>
      <c r="E690" s="352"/>
      <c r="F690" s="362"/>
      <c r="G690" s="352"/>
      <c r="H690" s="363"/>
    </row>
    <row r="691" spans="2:8" ht="15" hidden="1" thickBot="1">
      <c r="B691" s="427"/>
      <c r="C691" s="429"/>
      <c r="D691" s="210"/>
      <c r="E691" s="206"/>
      <c r="F691" s="177"/>
      <c r="G691" s="206"/>
      <c r="H691" s="178"/>
    </row>
    <row r="692" spans="2:8" ht="15.75" hidden="1" thickBot="1">
      <c r="B692" s="398"/>
      <c r="C692" s="411"/>
      <c r="D692" s="211"/>
      <c r="E692" s="349"/>
      <c r="F692" s="349"/>
      <c r="G692" s="349"/>
      <c r="H692" s="360"/>
    </row>
    <row r="693" spans="2:8" ht="15.75" hidden="1" thickBot="1">
      <c r="B693" s="166"/>
      <c r="C693" s="166"/>
      <c r="D693" s="166"/>
      <c r="E693" s="166"/>
      <c r="F693" s="405" t="s">
        <v>257</v>
      </c>
      <c r="G693" s="406"/>
      <c r="H693" s="360">
        <f>SUM(H685:H692)</f>
        <v>3900</v>
      </c>
    </row>
    <row r="694" spans="2:8" hidden="1"/>
    <row r="695" spans="2:8" ht="15" hidden="1" thickBot="1">
      <c r="F695" s="405" t="s">
        <v>244</v>
      </c>
      <c r="G695" s="406"/>
      <c r="H695" s="171">
        <f>H693+H681+H669</f>
        <v>112000</v>
      </c>
    </row>
    <row r="696" spans="2:8" hidden="1"/>
    <row r="697" spans="2:8" hidden="1"/>
    <row r="698" spans="2:8" hidden="1"/>
  </sheetData>
  <mergeCells count="529">
    <mergeCell ref="F695:G695"/>
    <mergeCell ref="B688:C688"/>
    <mergeCell ref="B689:C689"/>
    <mergeCell ref="B690:C690"/>
    <mergeCell ref="B691:C691"/>
    <mergeCell ref="B692:C692"/>
    <mergeCell ref="F693:G693"/>
    <mergeCell ref="F681:G681"/>
    <mergeCell ref="B683:H683"/>
    <mergeCell ref="B684:C684"/>
    <mergeCell ref="B685:C685"/>
    <mergeCell ref="B686:C686"/>
    <mergeCell ref="B687:C687"/>
    <mergeCell ref="B675:D675"/>
    <mergeCell ref="B676:D676"/>
    <mergeCell ref="B677:D677"/>
    <mergeCell ref="B678:D678"/>
    <mergeCell ref="B679:D679"/>
    <mergeCell ref="B680:D680"/>
    <mergeCell ref="B668:D668"/>
    <mergeCell ref="F669:G669"/>
    <mergeCell ref="B671:H671"/>
    <mergeCell ref="B672:D672"/>
    <mergeCell ref="B673:D673"/>
    <mergeCell ref="B674:D674"/>
    <mergeCell ref="B662:D662"/>
    <mergeCell ref="B663:D663"/>
    <mergeCell ref="B664:D664"/>
    <mergeCell ref="B665:D665"/>
    <mergeCell ref="B666:D666"/>
    <mergeCell ref="B667:D667"/>
    <mergeCell ref="B653:H654"/>
    <mergeCell ref="E656:H656"/>
    <mergeCell ref="E657:H657"/>
    <mergeCell ref="B659:H659"/>
    <mergeCell ref="B660:D660"/>
    <mergeCell ref="B661:D661"/>
    <mergeCell ref="B640:C640"/>
    <mergeCell ref="B641:C641"/>
    <mergeCell ref="B642:C642"/>
    <mergeCell ref="F643:G643"/>
    <mergeCell ref="F645:G645"/>
    <mergeCell ref="B651:H651"/>
    <mergeCell ref="B634:C634"/>
    <mergeCell ref="B635:C635"/>
    <mergeCell ref="B636:C636"/>
    <mergeCell ref="B637:C637"/>
    <mergeCell ref="B638:C638"/>
    <mergeCell ref="B639:C639"/>
    <mergeCell ref="B627:D627"/>
    <mergeCell ref="B628:D628"/>
    <mergeCell ref="B629:D629"/>
    <mergeCell ref="B630:D630"/>
    <mergeCell ref="F631:G631"/>
    <mergeCell ref="B633:H633"/>
    <mergeCell ref="B621:H621"/>
    <mergeCell ref="B622:D622"/>
    <mergeCell ref="B623:D623"/>
    <mergeCell ref="B624:D624"/>
    <mergeCell ref="B625:D625"/>
    <mergeCell ref="B626:D626"/>
    <mergeCell ref="B614:D614"/>
    <mergeCell ref="B615:D615"/>
    <mergeCell ref="B616:D616"/>
    <mergeCell ref="B617:D617"/>
    <mergeCell ref="B618:D618"/>
    <mergeCell ref="F619:G619"/>
    <mergeCell ref="E607:H607"/>
    <mergeCell ref="B609:H609"/>
    <mergeCell ref="B610:D610"/>
    <mergeCell ref="B611:D611"/>
    <mergeCell ref="B612:D612"/>
    <mergeCell ref="B613:D613"/>
    <mergeCell ref="B592:C592"/>
    <mergeCell ref="F593:G593"/>
    <mergeCell ref="F595:G595"/>
    <mergeCell ref="B601:H601"/>
    <mergeCell ref="B603:H604"/>
    <mergeCell ref="E606:H606"/>
    <mergeCell ref="B586:C586"/>
    <mergeCell ref="B587:C587"/>
    <mergeCell ref="B588:C588"/>
    <mergeCell ref="B589:C589"/>
    <mergeCell ref="B590:C590"/>
    <mergeCell ref="B591:C591"/>
    <mergeCell ref="B579:D579"/>
    <mergeCell ref="B580:D580"/>
    <mergeCell ref="F581:G581"/>
    <mergeCell ref="B583:H583"/>
    <mergeCell ref="B584:C584"/>
    <mergeCell ref="B585:C585"/>
    <mergeCell ref="B573:D573"/>
    <mergeCell ref="B574:D574"/>
    <mergeCell ref="B575:D575"/>
    <mergeCell ref="B576:D576"/>
    <mergeCell ref="B577:D577"/>
    <mergeCell ref="B578:D578"/>
    <mergeCell ref="B566:D566"/>
    <mergeCell ref="B567:D567"/>
    <mergeCell ref="B568:D568"/>
    <mergeCell ref="F569:G569"/>
    <mergeCell ref="B571:H571"/>
    <mergeCell ref="B572:D572"/>
    <mergeCell ref="B560:D560"/>
    <mergeCell ref="B561:D561"/>
    <mergeCell ref="B562:D562"/>
    <mergeCell ref="B563:D563"/>
    <mergeCell ref="B564:D564"/>
    <mergeCell ref="B565:D565"/>
    <mergeCell ref="F545:G545"/>
    <mergeCell ref="B551:H551"/>
    <mergeCell ref="B553:H554"/>
    <mergeCell ref="E556:H556"/>
    <mergeCell ref="E557:H557"/>
    <mergeCell ref="B559:H559"/>
    <mergeCell ref="B538:C538"/>
    <mergeCell ref="B539:C539"/>
    <mergeCell ref="B540:C540"/>
    <mergeCell ref="B541:C541"/>
    <mergeCell ref="B542:C542"/>
    <mergeCell ref="F543:G543"/>
    <mergeCell ref="F531:G531"/>
    <mergeCell ref="B533:H533"/>
    <mergeCell ref="B534:C534"/>
    <mergeCell ref="B535:C535"/>
    <mergeCell ref="B536:C536"/>
    <mergeCell ref="B537:C537"/>
    <mergeCell ref="B525:D525"/>
    <mergeCell ref="B526:D526"/>
    <mergeCell ref="B527:D527"/>
    <mergeCell ref="B528:D528"/>
    <mergeCell ref="B529:D529"/>
    <mergeCell ref="B530:D530"/>
    <mergeCell ref="B518:D518"/>
    <mergeCell ref="F519:G519"/>
    <mergeCell ref="B521:H521"/>
    <mergeCell ref="B522:D522"/>
    <mergeCell ref="B523:D523"/>
    <mergeCell ref="B524:D524"/>
    <mergeCell ref="B512:D512"/>
    <mergeCell ref="B513:D513"/>
    <mergeCell ref="B514:D514"/>
    <mergeCell ref="B515:D515"/>
    <mergeCell ref="B516:D516"/>
    <mergeCell ref="B517:D517"/>
    <mergeCell ref="B503:H504"/>
    <mergeCell ref="E506:H506"/>
    <mergeCell ref="E507:H507"/>
    <mergeCell ref="B509:H509"/>
    <mergeCell ref="B510:D510"/>
    <mergeCell ref="B511:D511"/>
    <mergeCell ref="B490:C490"/>
    <mergeCell ref="B491:C491"/>
    <mergeCell ref="B492:C492"/>
    <mergeCell ref="F493:G493"/>
    <mergeCell ref="F495:G495"/>
    <mergeCell ref="B501:H501"/>
    <mergeCell ref="B484:C484"/>
    <mergeCell ref="B485:C485"/>
    <mergeCell ref="B486:C486"/>
    <mergeCell ref="B487:C487"/>
    <mergeCell ref="B488:C488"/>
    <mergeCell ref="B489:C489"/>
    <mergeCell ref="B477:D477"/>
    <mergeCell ref="B478:D478"/>
    <mergeCell ref="B479:D479"/>
    <mergeCell ref="B480:D480"/>
    <mergeCell ref="F481:G481"/>
    <mergeCell ref="B483:H483"/>
    <mergeCell ref="B471:H471"/>
    <mergeCell ref="B472:D472"/>
    <mergeCell ref="B473:D473"/>
    <mergeCell ref="B474:D474"/>
    <mergeCell ref="B475:D475"/>
    <mergeCell ref="B476:D476"/>
    <mergeCell ref="B464:D464"/>
    <mergeCell ref="B465:D465"/>
    <mergeCell ref="B466:D466"/>
    <mergeCell ref="B467:D467"/>
    <mergeCell ref="B468:D468"/>
    <mergeCell ref="F469:G469"/>
    <mergeCell ref="E457:H457"/>
    <mergeCell ref="B459:H459"/>
    <mergeCell ref="B460:D460"/>
    <mergeCell ref="B461:D461"/>
    <mergeCell ref="B462:D462"/>
    <mergeCell ref="B463:D463"/>
    <mergeCell ref="B442:C442"/>
    <mergeCell ref="F443:G443"/>
    <mergeCell ref="F445:G445"/>
    <mergeCell ref="B451:H451"/>
    <mergeCell ref="B453:H454"/>
    <mergeCell ref="E456:H456"/>
    <mergeCell ref="B436:C436"/>
    <mergeCell ref="B437:C437"/>
    <mergeCell ref="B438:C438"/>
    <mergeCell ref="B439:C439"/>
    <mergeCell ref="B440:C440"/>
    <mergeCell ref="B441:C441"/>
    <mergeCell ref="B429:D429"/>
    <mergeCell ref="B430:D430"/>
    <mergeCell ref="F431:G431"/>
    <mergeCell ref="B433:H433"/>
    <mergeCell ref="B434:C434"/>
    <mergeCell ref="B435:C435"/>
    <mergeCell ref="B423:D423"/>
    <mergeCell ref="B424:D424"/>
    <mergeCell ref="B425:D425"/>
    <mergeCell ref="B426:D426"/>
    <mergeCell ref="B427:D427"/>
    <mergeCell ref="B428:D428"/>
    <mergeCell ref="B416:D416"/>
    <mergeCell ref="B417:D417"/>
    <mergeCell ref="B418:D418"/>
    <mergeCell ref="F419:G419"/>
    <mergeCell ref="B421:H421"/>
    <mergeCell ref="B422:D422"/>
    <mergeCell ref="B410:D410"/>
    <mergeCell ref="B411:D411"/>
    <mergeCell ref="B412:D412"/>
    <mergeCell ref="B413:D413"/>
    <mergeCell ref="B414:D414"/>
    <mergeCell ref="B415:D415"/>
    <mergeCell ref="F395:G395"/>
    <mergeCell ref="B401:H401"/>
    <mergeCell ref="B403:H404"/>
    <mergeCell ref="E406:H406"/>
    <mergeCell ref="E407:H407"/>
    <mergeCell ref="B409:H409"/>
    <mergeCell ref="B388:C388"/>
    <mergeCell ref="B389:C389"/>
    <mergeCell ref="B390:C390"/>
    <mergeCell ref="B391:C391"/>
    <mergeCell ref="B392:C392"/>
    <mergeCell ref="F393:G393"/>
    <mergeCell ref="F381:G381"/>
    <mergeCell ref="B383:H383"/>
    <mergeCell ref="B384:C384"/>
    <mergeCell ref="B385:C385"/>
    <mergeCell ref="B386:C386"/>
    <mergeCell ref="B387:C387"/>
    <mergeCell ref="B375:D375"/>
    <mergeCell ref="B376:D376"/>
    <mergeCell ref="B377:D377"/>
    <mergeCell ref="B378:D378"/>
    <mergeCell ref="B379:D379"/>
    <mergeCell ref="B380:D380"/>
    <mergeCell ref="B368:D368"/>
    <mergeCell ref="F369:G369"/>
    <mergeCell ref="B371:H371"/>
    <mergeCell ref="B372:D372"/>
    <mergeCell ref="B373:D373"/>
    <mergeCell ref="B374:D374"/>
    <mergeCell ref="B362:D362"/>
    <mergeCell ref="B363:D363"/>
    <mergeCell ref="B364:D364"/>
    <mergeCell ref="B365:D365"/>
    <mergeCell ref="B366:D366"/>
    <mergeCell ref="B367:D367"/>
    <mergeCell ref="B353:H354"/>
    <mergeCell ref="E356:H356"/>
    <mergeCell ref="E357:H357"/>
    <mergeCell ref="B359:H359"/>
    <mergeCell ref="B360:D360"/>
    <mergeCell ref="B361:D361"/>
    <mergeCell ref="B340:C340"/>
    <mergeCell ref="B341:C341"/>
    <mergeCell ref="B342:C342"/>
    <mergeCell ref="F343:G343"/>
    <mergeCell ref="F345:G345"/>
    <mergeCell ref="B351:H351"/>
    <mergeCell ref="B334:C334"/>
    <mergeCell ref="B335:C335"/>
    <mergeCell ref="B336:C336"/>
    <mergeCell ref="B337:C337"/>
    <mergeCell ref="B338:C338"/>
    <mergeCell ref="B339:C339"/>
    <mergeCell ref="B327:D327"/>
    <mergeCell ref="B328:D328"/>
    <mergeCell ref="B329:D329"/>
    <mergeCell ref="B330:D330"/>
    <mergeCell ref="F331:G331"/>
    <mergeCell ref="B333:H333"/>
    <mergeCell ref="B321:H321"/>
    <mergeCell ref="B322:D322"/>
    <mergeCell ref="B323:D323"/>
    <mergeCell ref="B324:D324"/>
    <mergeCell ref="B325:D325"/>
    <mergeCell ref="B326:D326"/>
    <mergeCell ref="B314:D314"/>
    <mergeCell ref="B315:D315"/>
    <mergeCell ref="B316:D316"/>
    <mergeCell ref="B317:D317"/>
    <mergeCell ref="B318:D318"/>
    <mergeCell ref="F319:G319"/>
    <mergeCell ref="E307:H307"/>
    <mergeCell ref="B309:H309"/>
    <mergeCell ref="B310:D310"/>
    <mergeCell ref="B311:D311"/>
    <mergeCell ref="B312:D312"/>
    <mergeCell ref="B313:D313"/>
    <mergeCell ref="B292:C292"/>
    <mergeCell ref="F293:G293"/>
    <mergeCell ref="F295:G295"/>
    <mergeCell ref="B301:H301"/>
    <mergeCell ref="B303:H304"/>
    <mergeCell ref="E306:H306"/>
    <mergeCell ref="B286:C286"/>
    <mergeCell ref="B287:C287"/>
    <mergeCell ref="B288:C288"/>
    <mergeCell ref="B289:C289"/>
    <mergeCell ref="B290:C290"/>
    <mergeCell ref="B291:C291"/>
    <mergeCell ref="B279:D279"/>
    <mergeCell ref="B280:D280"/>
    <mergeCell ref="F281:G281"/>
    <mergeCell ref="B283:H283"/>
    <mergeCell ref="B284:C284"/>
    <mergeCell ref="B285:C285"/>
    <mergeCell ref="B273:D273"/>
    <mergeCell ref="B274:D274"/>
    <mergeCell ref="B275:D275"/>
    <mergeCell ref="B276:D276"/>
    <mergeCell ref="B277:D277"/>
    <mergeCell ref="B278:D278"/>
    <mergeCell ref="B266:D266"/>
    <mergeCell ref="B267:D267"/>
    <mergeCell ref="B268:D268"/>
    <mergeCell ref="F269:G269"/>
    <mergeCell ref="B271:H271"/>
    <mergeCell ref="B272:D272"/>
    <mergeCell ref="B260:D260"/>
    <mergeCell ref="B261:D261"/>
    <mergeCell ref="B262:D262"/>
    <mergeCell ref="B263:D263"/>
    <mergeCell ref="B264:D264"/>
    <mergeCell ref="B265:D265"/>
    <mergeCell ref="F244:G244"/>
    <mergeCell ref="B251:H251"/>
    <mergeCell ref="B253:H254"/>
    <mergeCell ref="E256:H256"/>
    <mergeCell ref="E257:H257"/>
    <mergeCell ref="B259:H259"/>
    <mergeCell ref="B237:C237"/>
    <mergeCell ref="B238:C238"/>
    <mergeCell ref="B239:C239"/>
    <mergeCell ref="B240:C240"/>
    <mergeCell ref="B241:D241"/>
    <mergeCell ref="F242:G242"/>
    <mergeCell ref="B230:D230"/>
    <mergeCell ref="F231:G231"/>
    <mergeCell ref="B233:H233"/>
    <mergeCell ref="B234:C234"/>
    <mergeCell ref="B235:C235"/>
    <mergeCell ref="B236:C236"/>
    <mergeCell ref="B224:D224"/>
    <mergeCell ref="B225:D225"/>
    <mergeCell ref="B226:D226"/>
    <mergeCell ref="B227:D227"/>
    <mergeCell ref="B228:D228"/>
    <mergeCell ref="B229:D229"/>
    <mergeCell ref="B217:D217"/>
    <mergeCell ref="B218:D218"/>
    <mergeCell ref="F219:G219"/>
    <mergeCell ref="B221:H221"/>
    <mergeCell ref="B222:D222"/>
    <mergeCell ref="B223:D223"/>
    <mergeCell ref="B211:D211"/>
    <mergeCell ref="B212:D212"/>
    <mergeCell ref="B213:D213"/>
    <mergeCell ref="B214:D214"/>
    <mergeCell ref="B215:D215"/>
    <mergeCell ref="B216:D216"/>
    <mergeCell ref="B201:H201"/>
    <mergeCell ref="B203:H204"/>
    <mergeCell ref="E206:H206"/>
    <mergeCell ref="E207:H207"/>
    <mergeCell ref="B209:H209"/>
    <mergeCell ref="B210:D210"/>
    <mergeCell ref="B191:C191"/>
    <mergeCell ref="B192:C192"/>
    <mergeCell ref="B193:C193"/>
    <mergeCell ref="B194:D194"/>
    <mergeCell ref="F195:G195"/>
    <mergeCell ref="F197:G197"/>
    <mergeCell ref="B183:D183"/>
    <mergeCell ref="B184:D184"/>
    <mergeCell ref="F185:G185"/>
    <mergeCell ref="B188:H188"/>
    <mergeCell ref="B189:C189"/>
    <mergeCell ref="B190:C190"/>
    <mergeCell ref="B176:D176"/>
    <mergeCell ref="F177:G177"/>
    <mergeCell ref="B179:H179"/>
    <mergeCell ref="B180:D180"/>
    <mergeCell ref="B181:D181"/>
    <mergeCell ref="B182:D182"/>
    <mergeCell ref="F169:G169"/>
    <mergeCell ref="B171:H171"/>
    <mergeCell ref="B172:D172"/>
    <mergeCell ref="B173:D173"/>
    <mergeCell ref="B174:D174"/>
    <mergeCell ref="B175:D175"/>
    <mergeCell ref="B163:D163"/>
    <mergeCell ref="B164:D164"/>
    <mergeCell ref="B165:D165"/>
    <mergeCell ref="B166:D166"/>
    <mergeCell ref="B167:D167"/>
    <mergeCell ref="B168:D168"/>
    <mergeCell ref="E156:H156"/>
    <mergeCell ref="E157:H157"/>
    <mergeCell ref="B159:H159"/>
    <mergeCell ref="B160:D160"/>
    <mergeCell ref="B161:D161"/>
    <mergeCell ref="B162:D162"/>
    <mergeCell ref="B140:C140"/>
    <mergeCell ref="B141:D141"/>
    <mergeCell ref="F142:G142"/>
    <mergeCell ref="F144:G144"/>
    <mergeCell ref="B151:H151"/>
    <mergeCell ref="B153:H154"/>
    <mergeCell ref="B134:C134"/>
    <mergeCell ref="B135:C135"/>
    <mergeCell ref="B136:C136"/>
    <mergeCell ref="B137:C137"/>
    <mergeCell ref="B138:C138"/>
    <mergeCell ref="B139:C139"/>
    <mergeCell ref="B127:D127"/>
    <mergeCell ref="B128:D128"/>
    <mergeCell ref="B129:D129"/>
    <mergeCell ref="B130:D130"/>
    <mergeCell ref="F131:G131"/>
    <mergeCell ref="B133:H133"/>
    <mergeCell ref="B121:H121"/>
    <mergeCell ref="B122:D122"/>
    <mergeCell ref="B123:D123"/>
    <mergeCell ref="B124:D124"/>
    <mergeCell ref="B125:D125"/>
    <mergeCell ref="B126:D126"/>
    <mergeCell ref="B114:D114"/>
    <mergeCell ref="B115:D115"/>
    <mergeCell ref="B116:D116"/>
    <mergeCell ref="B117:D117"/>
    <mergeCell ref="B118:D118"/>
    <mergeCell ref="F119:G119"/>
    <mergeCell ref="E107:H107"/>
    <mergeCell ref="B109:H109"/>
    <mergeCell ref="B110:D110"/>
    <mergeCell ref="B111:D111"/>
    <mergeCell ref="B112:D112"/>
    <mergeCell ref="B113:D113"/>
    <mergeCell ref="B91:D91"/>
    <mergeCell ref="F92:G92"/>
    <mergeCell ref="F94:G94"/>
    <mergeCell ref="B101:H101"/>
    <mergeCell ref="B103:H104"/>
    <mergeCell ref="E106:H106"/>
    <mergeCell ref="B85:C85"/>
    <mergeCell ref="B86:C86"/>
    <mergeCell ref="B87:C87"/>
    <mergeCell ref="B88:C88"/>
    <mergeCell ref="B89:C89"/>
    <mergeCell ref="B90:C90"/>
    <mergeCell ref="B78:D78"/>
    <mergeCell ref="B79:D79"/>
    <mergeCell ref="B80:D80"/>
    <mergeCell ref="F81:G81"/>
    <mergeCell ref="B83:H83"/>
    <mergeCell ref="B84:C84"/>
    <mergeCell ref="B72:D72"/>
    <mergeCell ref="B73:D73"/>
    <mergeCell ref="B74:D74"/>
    <mergeCell ref="B75:D75"/>
    <mergeCell ref="B76:D76"/>
    <mergeCell ref="B77:D77"/>
    <mergeCell ref="B65:D65"/>
    <mergeCell ref="B66:D66"/>
    <mergeCell ref="B67:D67"/>
    <mergeCell ref="B68:D68"/>
    <mergeCell ref="F69:G69"/>
    <mergeCell ref="B71:H71"/>
    <mergeCell ref="B59:H59"/>
    <mergeCell ref="B60:D60"/>
    <mergeCell ref="B61:D61"/>
    <mergeCell ref="B62:D62"/>
    <mergeCell ref="B63:D63"/>
    <mergeCell ref="B64:D64"/>
    <mergeCell ref="F44:G44"/>
    <mergeCell ref="F46:G46"/>
    <mergeCell ref="B51:H51"/>
    <mergeCell ref="B53:H54"/>
    <mergeCell ref="E56:H56"/>
    <mergeCell ref="E57:H57"/>
    <mergeCell ref="B38:C38"/>
    <mergeCell ref="B39:C39"/>
    <mergeCell ref="B40:C40"/>
    <mergeCell ref="B41:C41"/>
    <mergeCell ref="B42:C42"/>
    <mergeCell ref="B43:D43"/>
    <mergeCell ref="B31:D31"/>
    <mergeCell ref="F32:G32"/>
    <mergeCell ref="B34:H34"/>
    <mergeCell ref="B35:C35"/>
    <mergeCell ref="B36:C36"/>
    <mergeCell ref="B37:C37"/>
    <mergeCell ref="B25:D25"/>
    <mergeCell ref="B26:D26"/>
    <mergeCell ref="B27:D27"/>
    <mergeCell ref="B28:D28"/>
    <mergeCell ref="B29:D29"/>
    <mergeCell ref="B30:D30"/>
    <mergeCell ref="B22:H22"/>
    <mergeCell ref="B23:D23"/>
    <mergeCell ref="B24:D24"/>
    <mergeCell ref="B12:D12"/>
    <mergeCell ref="B13:D13"/>
    <mergeCell ref="B14:D14"/>
    <mergeCell ref="B15:D15"/>
    <mergeCell ref="B16:D16"/>
    <mergeCell ref="B17:D17"/>
    <mergeCell ref="B2:H2"/>
    <mergeCell ref="B4:H5"/>
    <mergeCell ref="E7:H7"/>
    <mergeCell ref="E8:H8"/>
    <mergeCell ref="B10:H10"/>
    <mergeCell ref="B11:D11"/>
    <mergeCell ref="B18:D18"/>
    <mergeCell ref="B19:D19"/>
    <mergeCell ref="F20:G20"/>
  </mergeCells>
  <pageMargins left="0.7" right="0.7" top="0.75" bottom="0.75" header="0.3" footer="0.3"/>
  <pageSetup scale="9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O57"/>
  <sheetViews>
    <sheetView view="pageBreakPreview" topLeftCell="A34" zoomScale="75" zoomScaleNormal="70" zoomScaleSheetLayoutView="75" workbookViewId="0">
      <selection activeCell="A51" sqref="A51:D52"/>
    </sheetView>
  </sheetViews>
  <sheetFormatPr baseColWidth="10" defaultColWidth="12.625" defaultRowHeight="15" customHeight="1"/>
  <cols>
    <col min="1" max="1" width="10" style="216" customWidth="1"/>
    <col min="2" max="2" width="8" style="216" customWidth="1"/>
    <col min="3" max="3" width="47.625" style="216" customWidth="1"/>
    <col min="4" max="4" width="24.125" style="216" customWidth="1"/>
    <col min="5" max="5" width="9.25" style="216" customWidth="1"/>
    <col min="6" max="6" width="13.5" style="216" customWidth="1"/>
    <col min="7" max="7" width="14.375" style="216" customWidth="1"/>
    <col min="8" max="15" width="9.25" style="216" customWidth="1"/>
    <col min="16" max="24" width="8" style="215" customWidth="1"/>
    <col min="25" max="16384" width="12.625" style="215"/>
  </cols>
  <sheetData>
    <row r="1" spans="1:15" ht="16.5" customHeight="1">
      <c r="A1" s="518"/>
      <c r="B1" s="519"/>
      <c r="C1" s="519"/>
      <c r="D1" s="520"/>
      <c r="E1" s="527" t="s">
        <v>325</v>
      </c>
      <c r="F1" s="528"/>
      <c r="G1" s="528"/>
      <c r="H1" s="528"/>
      <c r="I1" s="528"/>
      <c r="J1" s="528"/>
      <c r="K1" s="528"/>
      <c r="L1" s="528"/>
      <c r="M1" s="529"/>
      <c r="N1" s="536" t="s">
        <v>326</v>
      </c>
      <c r="O1" s="537"/>
    </row>
    <row r="2" spans="1:15" ht="16.5" customHeight="1">
      <c r="A2" s="521"/>
      <c r="B2" s="522"/>
      <c r="C2" s="522"/>
      <c r="D2" s="523"/>
      <c r="E2" s="530"/>
      <c r="F2" s="531"/>
      <c r="G2" s="531"/>
      <c r="H2" s="531"/>
      <c r="I2" s="531"/>
      <c r="J2" s="531"/>
      <c r="K2" s="531"/>
      <c r="L2" s="531"/>
      <c r="M2" s="532"/>
      <c r="N2" s="538"/>
      <c r="O2" s="539"/>
    </row>
    <row r="3" spans="1:15" ht="16.5" customHeight="1">
      <c r="A3" s="521"/>
      <c r="B3" s="522"/>
      <c r="C3" s="522"/>
      <c r="D3" s="523"/>
      <c r="E3" s="530"/>
      <c r="F3" s="531"/>
      <c r="G3" s="531"/>
      <c r="H3" s="531"/>
      <c r="I3" s="531"/>
      <c r="J3" s="531"/>
      <c r="K3" s="531"/>
      <c r="L3" s="531"/>
      <c r="M3" s="532"/>
      <c r="N3" s="538"/>
      <c r="O3" s="539"/>
    </row>
    <row r="4" spans="1:15" ht="16.5" customHeight="1">
      <c r="A4" s="524"/>
      <c r="B4" s="525"/>
      <c r="C4" s="525"/>
      <c r="D4" s="526"/>
      <c r="E4" s="533"/>
      <c r="F4" s="534"/>
      <c r="G4" s="534"/>
      <c r="H4" s="534"/>
      <c r="I4" s="534"/>
      <c r="J4" s="534"/>
      <c r="K4" s="534"/>
      <c r="L4" s="534"/>
      <c r="M4" s="535"/>
      <c r="N4" s="540"/>
      <c r="O4" s="541"/>
    </row>
    <row r="5" spans="1:15" ht="17.45" customHeight="1">
      <c r="A5" s="542" t="s">
        <v>327</v>
      </c>
      <c r="B5" s="543"/>
      <c r="C5" s="546" t="s">
        <v>370</v>
      </c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8"/>
    </row>
    <row r="6" spans="1:15" ht="17.45" customHeight="1">
      <c r="A6" s="544"/>
      <c r="B6" s="545"/>
      <c r="C6" s="549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1"/>
    </row>
    <row r="7" spans="1:15" ht="16.5" customHeight="1">
      <c r="A7" s="510" t="s">
        <v>328</v>
      </c>
      <c r="B7" s="511"/>
      <c r="C7" s="512" t="s">
        <v>329</v>
      </c>
      <c r="D7" s="512"/>
      <c r="E7" s="513"/>
      <c r="F7" s="514" t="s">
        <v>330</v>
      </c>
      <c r="G7" s="515"/>
      <c r="H7" s="516" t="s">
        <v>146</v>
      </c>
      <c r="I7" s="516"/>
      <c r="J7" s="516"/>
      <c r="K7" s="516"/>
      <c r="L7" s="516"/>
      <c r="M7" s="516"/>
      <c r="N7" s="516"/>
      <c r="O7" s="517"/>
    </row>
    <row r="8" spans="1:15" ht="19.5" customHeight="1">
      <c r="A8" s="510" t="s">
        <v>331</v>
      </c>
      <c r="B8" s="511"/>
      <c r="C8" s="512"/>
      <c r="D8" s="512"/>
      <c r="E8" s="513"/>
      <c r="F8" s="514" t="s">
        <v>332</v>
      </c>
      <c r="G8" s="515"/>
      <c r="H8" s="516"/>
      <c r="I8" s="516"/>
      <c r="J8" s="516"/>
      <c r="K8" s="516"/>
      <c r="L8" s="516"/>
      <c r="M8" s="516"/>
      <c r="N8" s="516"/>
      <c r="O8" s="517"/>
    </row>
    <row r="9" spans="1:15" ht="14.25">
      <c r="A9" s="554" t="s">
        <v>325</v>
      </c>
      <c r="B9" s="555"/>
      <c r="C9" s="555"/>
      <c r="D9" s="555"/>
      <c r="E9" s="555"/>
      <c r="F9" s="555"/>
      <c r="G9" s="555"/>
      <c r="H9" s="555"/>
      <c r="I9" s="555"/>
      <c r="J9" s="555"/>
      <c r="K9" s="555"/>
      <c r="L9" s="555"/>
      <c r="M9" s="555"/>
      <c r="N9" s="555"/>
      <c r="O9" s="556"/>
    </row>
    <row r="10" spans="1:15" ht="14.25">
      <c r="A10" s="557"/>
      <c r="B10" s="558"/>
      <c r="C10" s="558"/>
      <c r="D10" s="558"/>
      <c r="E10" s="558"/>
      <c r="F10" s="558"/>
      <c r="G10" s="558"/>
      <c r="H10" s="558"/>
      <c r="I10" s="558"/>
      <c r="J10" s="558"/>
      <c r="K10" s="558"/>
      <c r="L10" s="558"/>
      <c r="M10" s="558"/>
      <c r="N10" s="558"/>
      <c r="O10" s="559"/>
    </row>
    <row r="11" spans="1:15">
      <c r="A11" s="219" t="s">
        <v>333</v>
      </c>
      <c r="B11" s="560" t="s">
        <v>334</v>
      </c>
      <c r="C11" s="561"/>
      <c r="D11" s="220" t="s">
        <v>132</v>
      </c>
      <c r="E11" s="562" t="s">
        <v>335</v>
      </c>
      <c r="F11" s="563"/>
      <c r="G11" s="564"/>
      <c r="H11" s="567" t="s">
        <v>336</v>
      </c>
      <c r="I11" s="568"/>
      <c r="J11" s="563"/>
      <c r="K11" s="568"/>
      <c r="L11" s="563"/>
      <c r="M11" s="561"/>
      <c r="N11" s="567" t="s">
        <v>337</v>
      </c>
      <c r="O11" s="569"/>
    </row>
    <row r="12" spans="1:15" ht="49.7" customHeight="1">
      <c r="A12" s="219" t="s">
        <v>277</v>
      </c>
      <c r="B12" s="570" t="str">
        <f>VLOOKUP(A12,'CUADRO PPAL'!B:G,2,FALSE)</f>
        <v>Geotextil</v>
      </c>
      <c r="C12" s="571"/>
      <c r="D12" s="221" t="str">
        <f>VLOOKUP(A12,'CUADRO PPAL'!B:G,3,FALSE)</f>
        <v>M2</v>
      </c>
      <c r="E12" s="565"/>
      <c r="F12" s="566"/>
      <c r="G12" s="566"/>
      <c r="H12" s="222" t="s">
        <v>338</v>
      </c>
      <c r="I12" s="223" t="s">
        <v>339</v>
      </c>
      <c r="J12" s="222" t="s">
        <v>340</v>
      </c>
      <c r="K12" s="223" t="s">
        <v>341</v>
      </c>
      <c r="L12" s="222" t="s">
        <v>342</v>
      </c>
      <c r="M12" s="223" t="s">
        <v>343</v>
      </c>
      <c r="N12" s="222" t="s">
        <v>344</v>
      </c>
      <c r="O12" s="224" t="s">
        <v>345</v>
      </c>
    </row>
    <row r="13" spans="1:15" ht="15" customHeight="1">
      <c r="A13" s="573"/>
      <c r="B13" s="574"/>
      <c r="C13" s="574"/>
      <c r="D13" s="575"/>
      <c r="E13" s="552" t="s">
        <v>365</v>
      </c>
      <c r="F13" s="553"/>
      <c r="G13" s="553"/>
      <c r="H13" s="225"/>
      <c r="I13" s="217"/>
      <c r="J13" s="225">
        <v>15</v>
      </c>
      <c r="K13" s="217">
        <v>27</v>
      </c>
      <c r="L13" s="226"/>
      <c r="M13" s="228">
        <f>J13*K13</f>
        <v>405</v>
      </c>
      <c r="N13" s="225">
        <v>1</v>
      </c>
      <c r="O13" s="227">
        <f>+M13*N13</f>
        <v>405</v>
      </c>
    </row>
    <row r="14" spans="1:15" ht="15" customHeight="1">
      <c r="A14" s="521"/>
      <c r="B14" s="522"/>
      <c r="C14" s="522"/>
      <c r="D14" s="523"/>
      <c r="E14" s="552"/>
      <c r="F14" s="553"/>
      <c r="G14" s="553"/>
      <c r="H14" s="225"/>
      <c r="I14" s="217"/>
      <c r="J14" s="225"/>
      <c r="K14" s="217"/>
      <c r="L14" s="225"/>
      <c r="M14" s="228"/>
      <c r="N14" s="225"/>
      <c r="O14" s="227"/>
    </row>
    <row r="15" spans="1:15" ht="15" customHeight="1">
      <c r="A15" s="521"/>
      <c r="B15" s="522"/>
      <c r="C15" s="522"/>
      <c r="D15" s="523"/>
      <c r="E15" s="552"/>
      <c r="F15" s="553"/>
      <c r="G15" s="553"/>
      <c r="H15" s="225"/>
      <c r="I15" s="217"/>
      <c r="J15" s="225"/>
      <c r="K15" s="217"/>
      <c r="L15" s="225"/>
      <c r="M15" s="228"/>
      <c r="N15" s="225"/>
      <c r="O15" s="227"/>
    </row>
    <row r="16" spans="1:15" ht="15" customHeight="1">
      <c r="A16" s="521"/>
      <c r="B16" s="522"/>
      <c r="C16" s="522"/>
      <c r="D16" s="523"/>
      <c r="E16" s="552"/>
      <c r="F16" s="553"/>
      <c r="G16" s="553"/>
      <c r="H16" s="225"/>
      <c r="I16" s="217"/>
      <c r="J16" s="225"/>
      <c r="K16" s="217"/>
      <c r="L16" s="225"/>
      <c r="M16" s="228"/>
      <c r="N16" s="225"/>
      <c r="O16" s="227"/>
    </row>
    <row r="17" spans="1:15" ht="15" customHeight="1">
      <c r="A17" s="521"/>
      <c r="B17" s="522"/>
      <c r="C17" s="522"/>
      <c r="D17" s="523"/>
      <c r="E17" s="552"/>
      <c r="F17" s="572"/>
      <c r="G17" s="572"/>
      <c r="H17" s="225"/>
      <c r="I17" s="217"/>
      <c r="J17" s="225"/>
      <c r="K17" s="217"/>
      <c r="L17" s="225"/>
      <c r="M17" s="228"/>
      <c r="N17" s="225"/>
      <c r="O17" s="227"/>
    </row>
    <row r="18" spans="1:15" ht="15" customHeight="1">
      <c r="A18" s="521"/>
      <c r="B18" s="522"/>
      <c r="C18" s="522"/>
      <c r="D18" s="523"/>
      <c r="E18" s="552"/>
      <c r="F18" s="553"/>
      <c r="G18" s="553"/>
      <c r="H18" s="225"/>
      <c r="I18" s="217"/>
      <c r="J18" s="225"/>
      <c r="K18" s="217"/>
      <c r="L18" s="225"/>
      <c r="M18" s="228"/>
      <c r="N18" s="225"/>
      <c r="O18" s="227"/>
    </row>
    <row r="19" spans="1:15" ht="15" customHeight="1">
      <c r="A19" s="521"/>
      <c r="B19" s="522"/>
      <c r="C19" s="522"/>
      <c r="D19" s="523"/>
      <c r="E19" s="552"/>
      <c r="F19" s="553"/>
      <c r="G19" s="553"/>
      <c r="H19" s="225"/>
      <c r="I19" s="217"/>
      <c r="J19" s="225"/>
      <c r="K19" s="217"/>
      <c r="L19" s="225"/>
      <c r="M19" s="228"/>
      <c r="N19" s="225"/>
      <c r="O19" s="227"/>
    </row>
    <row r="20" spans="1:15" ht="15" customHeight="1">
      <c r="A20" s="521"/>
      <c r="B20" s="522"/>
      <c r="C20" s="522"/>
      <c r="D20" s="523"/>
      <c r="E20" s="552"/>
      <c r="F20" s="553"/>
      <c r="G20" s="553"/>
      <c r="H20" s="225"/>
      <c r="I20" s="217"/>
      <c r="J20" s="225"/>
      <c r="K20" s="217"/>
      <c r="L20" s="225"/>
      <c r="M20" s="228"/>
      <c r="N20" s="225"/>
      <c r="O20" s="227"/>
    </row>
    <row r="21" spans="1:15" ht="15" customHeight="1">
      <c r="A21" s="521"/>
      <c r="B21" s="522"/>
      <c r="C21" s="522"/>
      <c r="D21" s="523"/>
      <c r="E21" s="552"/>
      <c r="F21" s="553"/>
      <c r="G21" s="553"/>
      <c r="H21" s="225"/>
      <c r="I21" s="217"/>
      <c r="J21" s="225"/>
      <c r="K21" s="217"/>
      <c r="L21" s="225"/>
      <c r="M21" s="228"/>
      <c r="N21" s="225"/>
      <c r="O21" s="227"/>
    </row>
    <row r="22" spans="1:15" ht="15" customHeight="1">
      <c r="A22" s="521"/>
      <c r="B22" s="522"/>
      <c r="C22" s="522"/>
      <c r="D22" s="523"/>
      <c r="E22" s="552"/>
      <c r="F22" s="553"/>
      <c r="G22" s="553"/>
      <c r="H22" s="225"/>
      <c r="I22" s="217"/>
      <c r="J22" s="225"/>
      <c r="K22" s="217"/>
      <c r="L22" s="225"/>
      <c r="M22" s="228"/>
      <c r="N22" s="225"/>
      <c r="O22" s="227"/>
    </row>
    <row r="23" spans="1:15" ht="15" customHeight="1">
      <c r="A23" s="521"/>
      <c r="B23" s="522"/>
      <c r="C23" s="522"/>
      <c r="D23" s="523"/>
      <c r="E23" s="552"/>
      <c r="F23" s="553"/>
      <c r="G23" s="553"/>
      <c r="H23" s="225"/>
      <c r="I23" s="217"/>
      <c r="J23" s="225"/>
      <c r="K23" s="217"/>
      <c r="L23" s="225"/>
      <c r="M23" s="228"/>
      <c r="N23" s="225"/>
      <c r="O23" s="227"/>
    </row>
    <row r="24" spans="1:15" ht="15" customHeight="1">
      <c r="A24" s="521"/>
      <c r="B24" s="522"/>
      <c r="C24" s="522"/>
      <c r="D24" s="523"/>
      <c r="E24" s="552"/>
      <c r="F24" s="553"/>
      <c r="G24" s="553"/>
      <c r="H24" s="225"/>
      <c r="I24" s="217"/>
      <c r="J24" s="225"/>
      <c r="K24" s="217"/>
      <c r="L24" s="225"/>
      <c r="M24" s="228"/>
      <c r="N24" s="225"/>
      <c r="O24" s="227"/>
    </row>
    <row r="25" spans="1:15" ht="15" customHeight="1">
      <c r="A25" s="521"/>
      <c r="B25" s="522"/>
      <c r="C25" s="522"/>
      <c r="D25" s="523"/>
      <c r="E25" s="552"/>
      <c r="F25" s="553"/>
      <c r="G25" s="553"/>
      <c r="H25" s="225"/>
      <c r="I25" s="217"/>
      <c r="J25" s="225"/>
      <c r="K25" s="217"/>
      <c r="L25" s="225"/>
      <c r="M25" s="228"/>
      <c r="N25" s="225"/>
      <c r="O25" s="227"/>
    </row>
    <row r="26" spans="1:15" ht="15" customHeight="1">
      <c r="A26" s="521"/>
      <c r="B26" s="522"/>
      <c r="C26" s="522"/>
      <c r="D26" s="523"/>
      <c r="E26" s="552"/>
      <c r="F26" s="553"/>
      <c r="G26" s="553"/>
      <c r="H26" s="225"/>
      <c r="I26" s="217"/>
      <c r="J26" s="225"/>
      <c r="K26" s="217"/>
      <c r="L26" s="225"/>
      <c r="M26" s="228"/>
      <c r="N26" s="225"/>
      <c r="O26" s="227"/>
    </row>
    <row r="27" spans="1:15" ht="15" customHeight="1">
      <c r="A27" s="521"/>
      <c r="B27" s="522"/>
      <c r="C27" s="522"/>
      <c r="D27" s="523"/>
      <c r="E27" s="552"/>
      <c r="F27" s="553"/>
      <c r="G27" s="553"/>
      <c r="H27" s="225"/>
      <c r="I27" s="217"/>
      <c r="J27" s="225"/>
      <c r="K27" s="217"/>
      <c r="L27" s="225"/>
      <c r="M27" s="228"/>
      <c r="N27" s="225"/>
      <c r="O27" s="227"/>
    </row>
    <row r="28" spans="1:15" ht="15" customHeight="1">
      <c r="A28" s="521"/>
      <c r="B28" s="522"/>
      <c r="C28" s="522"/>
      <c r="D28" s="523"/>
      <c r="E28" s="552"/>
      <c r="F28" s="553"/>
      <c r="G28" s="553"/>
      <c r="H28" s="225"/>
      <c r="I28" s="217"/>
      <c r="J28" s="225"/>
      <c r="K28" s="217"/>
      <c r="L28" s="225"/>
      <c r="M28" s="228"/>
      <c r="N28" s="225"/>
      <c r="O28" s="227"/>
    </row>
    <row r="29" spans="1:15" ht="15" customHeight="1">
      <c r="A29" s="521"/>
      <c r="B29" s="522"/>
      <c r="C29" s="522"/>
      <c r="D29" s="523"/>
      <c r="E29" s="552"/>
      <c r="F29" s="553"/>
      <c r="G29" s="553"/>
      <c r="H29" s="225"/>
      <c r="I29" s="217"/>
      <c r="J29" s="225"/>
      <c r="K29" s="217"/>
      <c r="L29" s="225"/>
      <c r="M29" s="228"/>
      <c r="N29" s="225"/>
      <c r="O29" s="227"/>
    </row>
    <row r="30" spans="1:15" ht="15" customHeight="1">
      <c r="A30" s="521"/>
      <c r="B30" s="522"/>
      <c r="C30" s="522"/>
      <c r="D30" s="523"/>
      <c r="E30" s="552"/>
      <c r="F30" s="553"/>
      <c r="G30" s="553"/>
      <c r="H30" s="225"/>
      <c r="I30" s="217"/>
      <c r="J30" s="225"/>
      <c r="K30" s="217"/>
      <c r="L30" s="225"/>
      <c r="M30" s="228"/>
      <c r="N30" s="225"/>
      <c r="O30" s="227"/>
    </row>
    <row r="31" spans="1:15" ht="15" customHeight="1">
      <c r="A31" s="521"/>
      <c r="B31" s="522"/>
      <c r="C31" s="522"/>
      <c r="D31" s="523"/>
      <c r="E31" s="552"/>
      <c r="F31" s="553"/>
      <c r="G31" s="553"/>
      <c r="H31" s="225"/>
      <c r="I31" s="217"/>
      <c r="J31" s="225"/>
      <c r="K31" s="217"/>
      <c r="L31" s="225"/>
      <c r="M31" s="228"/>
      <c r="N31" s="225"/>
      <c r="O31" s="227"/>
    </row>
    <row r="32" spans="1:15" ht="15" customHeight="1">
      <c r="A32" s="521"/>
      <c r="B32" s="522"/>
      <c r="C32" s="522"/>
      <c r="D32" s="523"/>
      <c r="E32" s="552"/>
      <c r="F32" s="553"/>
      <c r="G32" s="553"/>
      <c r="H32" s="225"/>
      <c r="I32" s="217"/>
      <c r="J32" s="225"/>
      <c r="K32" s="217"/>
      <c r="L32" s="225"/>
      <c r="M32" s="228"/>
      <c r="N32" s="225"/>
      <c r="O32" s="227"/>
    </row>
    <row r="33" spans="1:15" ht="15" customHeight="1">
      <c r="A33" s="521"/>
      <c r="B33" s="522"/>
      <c r="C33" s="522"/>
      <c r="D33" s="523"/>
      <c r="E33" s="552"/>
      <c r="F33" s="553"/>
      <c r="G33" s="553"/>
      <c r="H33" s="225"/>
      <c r="I33" s="217"/>
      <c r="J33" s="225"/>
      <c r="K33" s="217"/>
      <c r="L33" s="225"/>
      <c r="M33" s="228"/>
      <c r="N33" s="225"/>
      <c r="O33" s="227"/>
    </row>
    <row r="34" spans="1:15" ht="15" customHeight="1">
      <c r="A34" s="521"/>
      <c r="B34" s="522"/>
      <c r="C34" s="522"/>
      <c r="D34" s="523"/>
      <c r="E34" s="552"/>
      <c r="F34" s="572"/>
      <c r="G34" s="572"/>
      <c r="H34" s="225"/>
      <c r="I34" s="217"/>
      <c r="J34" s="225"/>
      <c r="K34" s="217"/>
      <c r="L34" s="225"/>
      <c r="M34" s="228"/>
      <c r="N34" s="225"/>
      <c r="O34" s="218" t="s">
        <v>346</v>
      </c>
    </row>
    <row r="35" spans="1:15" ht="15" customHeight="1">
      <c r="A35" s="521"/>
      <c r="B35" s="522"/>
      <c r="C35" s="522"/>
      <c r="D35" s="523"/>
      <c r="E35" s="552"/>
      <c r="F35" s="572"/>
      <c r="G35" s="572"/>
      <c r="H35" s="225"/>
      <c r="I35" s="217"/>
      <c r="J35" s="225"/>
      <c r="K35" s="217"/>
      <c r="L35" s="225"/>
      <c r="M35" s="228"/>
      <c r="N35" s="225"/>
      <c r="O35" s="218" t="s">
        <v>346</v>
      </c>
    </row>
    <row r="36" spans="1:15" ht="15" customHeight="1">
      <c r="A36" s="521"/>
      <c r="B36" s="522"/>
      <c r="C36" s="522"/>
      <c r="D36" s="523"/>
      <c r="E36" s="552"/>
      <c r="F36" s="572"/>
      <c r="G36" s="572"/>
      <c r="H36" s="225"/>
      <c r="I36" s="217"/>
      <c r="J36" s="225"/>
      <c r="K36" s="217"/>
      <c r="L36" s="225"/>
      <c r="M36" s="228"/>
      <c r="N36" s="225"/>
      <c r="O36" s="218" t="s">
        <v>346</v>
      </c>
    </row>
    <row r="37" spans="1:15" ht="15" customHeight="1">
      <c r="A37" s="521"/>
      <c r="B37" s="522"/>
      <c r="C37" s="522"/>
      <c r="D37" s="523"/>
      <c r="E37" s="552"/>
      <c r="F37" s="572"/>
      <c r="G37" s="572"/>
      <c r="H37" s="225"/>
      <c r="I37" s="217"/>
      <c r="J37" s="225"/>
      <c r="K37" s="217"/>
      <c r="L37" s="225"/>
      <c r="M37" s="228"/>
      <c r="N37" s="225"/>
      <c r="O37" s="218" t="s">
        <v>346</v>
      </c>
    </row>
    <row r="38" spans="1:15" ht="15" customHeight="1">
      <c r="A38" s="521"/>
      <c r="B38" s="522"/>
      <c r="C38" s="522"/>
      <c r="D38" s="523"/>
      <c r="E38" s="552"/>
      <c r="F38" s="572"/>
      <c r="G38" s="572"/>
      <c r="H38" s="225"/>
      <c r="I38" s="217"/>
      <c r="J38" s="225"/>
      <c r="K38" s="217"/>
      <c r="L38" s="225"/>
      <c r="M38" s="228"/>
      <c r="N38" s="225"/>
      <c r="O38" s="218" t="s">
        <v>346</v>
      </c>
    </row>
    <row r="39" spans="1:15" ht="15" customHeight="1">
      <c r="A39" s="521"/>
      <c r="B39" s="522"/>
      <c r="C39" s="522"/>
      <c r="D39" s="523"/>
      <c r="E39" s="552"/>
      <c r="F39" s="572"/>
      <c r="G39" s="572"/>
      <c r="H39" s="225"/>
      <c r="I39" s="217"/>
      <c r="J39" s="225"/>
      <c r="K39" s="217"/>
      <c r="L39" s="225"/>
      <c r="M39" s="217"/>
      <c r="N39" s="225"/>
      <c r="O39" s="218" t="s">
        <v>346</v>
      </c>
    </row>
    <row r="40" spans="1:15" ht="15" customHeight="1">
      <c r="A40" s="521"/>
      <c r="B40" s="522"/>
      <c r="C40" s="522"/>
      <c r="D40" s="523"/>
      <c r="E40" s="552"/>
      <c r="F40" s="572"/>
      <c r="G40" s="572"/>
      <c r="H40" s="225"/>
      <c r="I40" s="217"/>
      <c r="J40" s="225"/>
      <c r="K40" s="217"/>
      <c r="L40" s="225"/>
      <c r="M40" s="217"/>
      <c r="N40" s="225"/>
      <c r="O40" s="218" t="s">
        <v>346</v>
      </c>
    </row>
    <row r="41" spans="1:15" ht="15" customHeight="1">
      <c r="A41" s="521"/>
      <c r="B41" s="522"/>
      <c r="C41" s="522"/>
      <c r="D41" s="523"/>
      <c r="E41" s="552"/>
      <c r="F41" s="572"/>
      <c r="G41" s="572"/>
      <c r="H41" s="225"/>
      <c r="I41" s="217"/>
      <c r="J41" s="225"/>
      <c r="K41" s="217"/>
      <c r="L41" s="225"/>
      <c r="M41" s="217"/>
      <c r="N41" s="225"/>
      <c r="O41" s="218" t="s">
        <v>346</v>
      </c>
    </row>
    <row r="42" spans="1:15" ht="15" customHeight="1">
      <c r="A42" s="521"/>
      <c r="B42" s="522"/>
      <c r="C42" s="522"/>
      <c r="D42" s="523"/>
      <c r="E42" s="586"/>
      <c r="F42" s="587"/>
      <c r="G42" s="587"/>
      <c r="H42" s="229"/>
      <c r="I42" s="217"/>
      <c r="J42" s="229"/>
      <c r="K42" s="217"/>
      <c r="L42" s="229"/>
      <c r="M42" s="217"/>
      <c r="N42" s="229"/>
      <c r="O42" s="218" t="s">
        <v>346</v>
      </c>
    </row>
    <row r="43" spans="1:15" ht="15.75" customHeight="1">
      <c r="A43" s="230" t="s">
        <v>347</v>
      </c>
      <c r="B43" s="231"/>
      <c r="C43" s="231"/>
      <c r="D43" s="231"/>
      <c r="E43" s="231"/>
      <c r="F43" s="231"/>
      <c r="G43" s="232"/>
      <c r="H43" s="233" t="s">
        <v>348</v>
      </c>
      <c r="I43" s="234"/>
      <c r="J43" s="235"/>
      <c r="K43" s="234"/>
      <c r="L43" s="235"/>
      <c r="M43" s="234"/>
      <c r="N43" s="235"/>
      <c r="O43" s="236"/>
    </row>
    <row r="44" spans="1:15" ht="15.75" customHeight="1">
      <c r="A44" s="588"/>
      <c r="B44" s="522"/>
      <c r="C44" s="522"/>
      <c r="D44" s="522"/>
      <c r="E44" s="522"/>
      <c r="F44" s="522"/>
      <c r="G44" s="589"/>
      <c r="H44" s="233" t="s">
        <v>349</v>
      </c>
      <c r="I44" s="235" t="s">
        <v>350</v>
      </c>
      <c r="J44" s="235"/>
      <c r="K44" s="560" t="s">
        <v>351</v>
      </c>
      <c r="L44" s="568"/>
      <c r="M44" s="561"/>
      <c r="N44" s="576">
        <f>ROUND(SUM(O13:O42),2)</f>
        <v>405</v>
      </c>
      <c r="O44" s="569"/>
    </row>
    <row r="45" spans="1:15" ht="15.75" customHeight="1">
      <c r="A45" s="590"/>
      <c r="B45" s="522"/>
      <c r="C45" s="522"/>
      <c r="D45" s="522"/>
      <c r="E45" s="522"/>
      <c r="F45" s="522"/>
      <c r="G45" s="589"/>
      <c r="H45" s="233" t="s">
        <v>352</v>
      </c>
      <c r="I45" s="235" t="s">
        <v>353</v>
      </c>
      <c r="J45" s="235"/>
      <c r="K45" s="237"/>
      <c r="L45" s="237"/>
      <c r="M45" s="237"/>
      <c r="N45" s="238"/>
      <c r="O45" s="239"/>
    </row>
    <row r="46" spans="1:15" ht="15.75" customHeight="1">
      <c r="A46" s="590"/>
      <c r="B46" s="522"/>
      <c r="C46" s="522"/>
      <c r="D46" s="522"/>
      <c r="E46" s="522"/>
      <c r="F46" s="522"/>
      <c r="G46" s="589"/>
      <c r="H46" s="233" t="s">
        <v>354</v>
      </c>
      <c r="I46" s="235" t="s">
        <v>355</v>
      </c>
      <c r="J46" s="235"/>
      <c r="K46" s="560" t="s">
        <v>356</v>
      </c>
      <c r="L46" s="568"/>
      <c r="M46" s="561"/>
      <c r="N46" s="576">
        <f>ROUND(N44,2)</f>
        <v>405</v>
      </c>
      <c r="O46" s="577"/>
    </row>
    <row r="47" spans="1:15" ht="15.75" customHeight="1">
      <c r="A47" s="590"/>
      <c r="B47" s="522"/>
      <c r="C47" s="522"/>
      <c r="D47" s="522"/>
      <c r="E47" s="522"/>
      <c r="F47" s="522"/>
      <c r="G47" s="589"/>
      <c r="H47" s="233" t="s">
        <v>357</v>
      </c>
      <c r="I47" s="235" t="s">
        <v>358</v>
      </c>
      <c r="J47" s="235"/>
      <c r="K47" s="235"/>
      <c r="L47" s="235"/>
      <c r="M47" s="235"/>
      <c r="N47" s="235"/>
      <c r="O47" s="240"/>
    </row>
    <row r="48" spans="1:15" ht="15.75" customHeight="1">
      <c r="A48" s="590"/>
      <c r="B48" s="522"/>
      <c r="C48" s="522"/>
      <c r="D48" s="522"/>
      <c r="E48" s="522"/>
      <c r="F48" s="522"/>
      <c r="G48" s="589"/>
      <c r="H48" s="233" t="s">
        <v>359</v>
      </c>
      <c r="I48" s="235" t="s">
        <v>360</v>
      </c>
      <c r="J48" s="235"/>
      <c r="K48" s="235"/>
      <c r="L48" s="235"/>
      <c r="M48" s="235"/>
      <c r="N48" s="235"/>
      <c r="O48" s="240"/>
    </row>
    <row r="49" spans="1:15" ht="15.75" customHeight="1">
      <c r="A49" s="590"/>
      <c r="B49" s="585"/>
      <c r="C49" s="585"/>
      <c r="D49" s="585"/>
      <c r="E49" s="585"/>
      <c r="F49" s="585"/>
      <c r="G49" s="591"/>
      <c r="H49" s="233" t="s">
        <v>361</v>
      </c>
      <c r="I49" s="235" t="s">
        <v>362</v>
      </c>
      <c r="J49" s="235"/>
      <c r="K49" s="235"/>
      <c r="L49" s="235"/>
      <c r="M49" s="235"/>
      <c r="N49" s="235"/>
      <c r="O49" s="240"/>
    </row>
    <row r="50" spans="1:15" ht="36" customHeight="1">
      <c r="A50" s="266" t="s">
        <v>363</v>
      </c>
      <c r="B50" s="267"/>
      <c r="C50" s="267"/>
      <c r="D50" s="268"/>
      <c r="E50" s="269"/>
      <c r="F50" s="270"/>
      <c r="G50" s="270"/>
      <c r="H50" s="270"/>
      <c r="I50" s="270"/>
      <c r="J50" s="270"/>
      <c r="K50" s="270"/>
      <c r="L50" s="270"/>
      <c r="M50" s="270"/>
      <c r="N50" s="270"/>
      <c r="O50" s="271"/>
    </row>
    <row r="51" spans="1:15" ht="15.75" customHeight="1">
      <c r="A51" s="578" t="s">
        <v>418</v>
      </c>
      <c r="B51" s="579"/>
      <c r="C51" s="579"/>
      <c r="D51" s="580"/>
      <c r="E51" s="246"/>
      <c r="F51" s="247"/>
      <c r="G51" s="247"/>
      <c r="H51" s="247"/>
      <c r="I51" s="247"/>
      <c r="J51" s="247"/>
      <c r="K51" s="247"/>
      <c r="L51" s="247"/>
      <c r="M51" s="247"/>
      <c r="N51" s="247"/>
      <c r="O51" s="253"/>
    </row>
    <row r="52" spans="1:15" ht="15.75" customHeight="1">
      <c r="A52" s="581" t="s">
        <v>409</v>
      </c>
      <c r="B52" s="582"/>
      <c r="C52" s="582"/>
      <c r="D52" s="583"/>
      <c r="E52" s="254"/>
      <c r="F52" s="255"/>
      <c r="G52" s="255"/>
      <c r="H52" s="255"/>
      <c r="I52" s="255"/>
      <c r="J52" s="255"/>
      <c r="K52" s="255"/>
      <c r="L52" s="255"/>
      <c r="M52" s="255"/>
      <c r="N52" s="255"/>
      <c r="O52" s="256"/>
    </row>
    <row r="53" spans="1:15" ht="15.75" customHeight="1">
      <c r="A53" s="584"/>
      <c r="B53" s="522"/>
      <c r="C53" s="522"/>
      <c r="D53" s="585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</row>
    <row r="54" spans="1:15" ht="15" customHeight="1">
      <c r="I54" s="215"/>
      <c r="J54" s="215"/>
      <c r="K54" s="215"/>
      <c r="L54" s="215"/>
      <c r="M54" s="215"/>
      <c r="N54" s="215"/>
      <c r="O54" s="215"/>
    </row>
    <row r="55" spans="1:15" ht="15" customHeight="1">
      <c r="I55" s="215"/>
      <c r="J55" s="215"/>
      <c r="K55" s="215"/>
      <c r="L55" s="215"/>
      <c r="M55" s="215"/>
      <c r="N55" s="215"/>
      <c r="O55" s="215"/>
    </row>
    <row r="57" spans="1:15" ht="15" customHeight="1">
      <c r="C57" s="241"/>
    </row>
  </sheetData>
  <mergeCells count="58">
    <mergeCell ref="A7:B7"/>
    <mergeCell ref="C7:E7"/>
    <mergeCell ref="F7:G7"/>
    <mergeCell ref="H7:O7"/>
    <mergeCell ref="A1:D4"/>
    <mergeCell ref="E1:M4"/>
    <mergeCell ref="N1:O4"/>
    <mergeCell ref="A5:B6"/>
    <mergeCell ref="C5:O6"/>
    <mergeCell ref="B11:C11"/>
    <mergeCell ref="E11:G12"/>
    <mergeCell ref="H11:M11"/>
    <mergeCell ref="N11:O11"/>
    <mergeCell ref="B12:C12"/>
    <mergeCell ref="A8:B8"/>
    <mergeCell ref="C8:E8"/>
    <mergeCell ref="F8:G8"/>
    <mergeCell ref="H8:O8"/>
    <mergeCell ref="A9:O10"/>
    <mergeCell ref="E27:G27"/>
    <mergeCell ref="A13:D42"/>
    <mergeCell ref="E13:G13"/>
    <mergeCell ref="E14:G14"/>
    <mergeCell ref="E15:G15"/>
    <mergeCell ref="E16:G16"/>
    <mergeCell ref="E17:G17"/>
    <mergeCell ref="E18:G18"/>
    <mergeCell ref="E19:G19"/>
    <mergeCell ref="E20:G20"/>
    <mergeCell ref="E21:G21"/>
    <mergeCell ref="E22:G22"/>
    <mergeCell ref="E23:G23"/>
    <mergeCell ref="E24:G24"/>
    <mergeCell ref="E25:G25"/>
    <mergeCell ref="E26:G26"/>
    <mergeCell ref="E39:G39"/>
    <mergeCell ref="E28:G28"/>
    <mergeCell ref="E29:G29"/>
    <mergeCell ref="E30:G30"/>
    <mergeCell ref="E31:G31"/>
    <mergeCell ref="E32:G32"/>
    <mergeCell ref="E33:G33"/>
    <mergeCell ref="E34:G34"/>
    <mergeCell ref="E35:G35"/>
    <mergeCell ref="E36:G36"/>
    <mergeCell ref="E37:G37"/>
    <mergeCell ref="E38:G38"/>
    <mergeCell ref="E40:G40"/>
    <mergeCell ref="E41:G41"/>
    <mergeCell ref="E42:G42"/>
    <mergeCell ref="A44:G49"/>
    <mergeCell ref="K44:M44"/>
    <mergeCell ref="A53:D53"/>
    <mergeCell ref="N44:O44"/>
    <mergeCell ref="K46:M46"/>
    <mergeCell ref="N46:O46"/>
    <mergeCell ref="A51:D51"/>
    <mergeCell ref="A52:D52"/>
  </mergeCells>
  <printOptions horizontalCentered="1" verticalCentered="1"/>
  <pageMargins left="0.70866141732283472" right="0.70866141732283472" top="0.74803149606299213" bottom="0.74803149606299213" header="0" footer="0"/>
  <pageSetup scale="53" fitToHeight="5" orientation="landscape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O57"/>
  <sheetViews>
    <sheetView view="pageBreakPreview" topLeftCell="A10" zoomScale="75" zoomScaleNormal="70" zoomScaleSheetLayoutView="75" workbookViewId="0">
      <selection activeCell="A51" sqref="A51:D52"/>
    </sheetView>
  </sheetViews>
  <sheetFormatPr baseColWidth="10" defaultColWidth="12.625" defaultRowHeight="15" customHeight="1"/>
  <cols>
    <col min="1" max="1" width="10" style="216" customWidth="1"/>
    <col min="2" max="2" width="8" style="216" customWidth="1"/>
    <col min="3" max="3" width="47.625" style="216" customWidth="1"/>
    <col min="4" max="4" width="24.125" style="216" customWidth="1"/>
    <col min="5" max="5" width="9.25" style="216" customWidth="1"/>
    <col min="6" max="6" width="13.5" style="216" customWidth="1"/>
    <col min="7" max="7" width="14.375" style="216" customWidth="1"/>
    <col min="8" max="12" width="9.25" style="216" customWidth="1"/>
    <col min="13" max="13" width="8.125" style="216" customWidth="1"/>
    <col min="14" max="14" width="10.125" style="216" customWidth="1"/>
    <col min="15" max="15" width="9.25" style="216" customWidth="1"/>
    <col min="16" max="24" width="8" style="215" customWidth="1"/>
    <col min="25" max="16384" width="12.625" style="215"/>
  </cols>
  <sheetData>
    <row r="1" spans="1:15" ht="16.5" customHeight="1">
      <c r="A1" s="518"/>
      <c r="B1" s="519"/>
      <c r="C1" s="519"/>
      <c r="D1" s="520"/>
      <c r="E1" s="527" t="s">
        <v>325</v>
      </c>
      <c r="F1" s="528"/>
      <c r="G1" s="528"/>
      <c r="H1" s="528"/>
      <c r="I1" s="528"/>
      <c r="J1" s="528"/>
      <c r="K1" s="528"/>
      <c r="L1" s="528"/>
      <c r="M1" s="529"/>
      <c r="N1" s="536" t="s">
        <v>326</v>
      </c>
      <c r="O1" s="537"/>
    </row>
    <row r="2" spans="1:15" ht="16.5" customHeight="1">
      <c r="A2" s="521"/>
      <c r="B2" s="522"/>
      <c r="C2" s="522"/>
      <c r="D2" s="523"/>
      <c r="E2" s="530"/>
      <c r="F2" s="531"/>
      <c r="G2" s="531"/>
      <c r="H2" s="531"/>
      <c r="I2" s="531"/>
      <c r="J2" s="531"/>
      <c r="K2" s="531"/>
      <c r="L2" s="531"/>
      <c r="M2" s="532"/>
      <c r="N2" s="538"/>
      <c r="O2" s="539"/>
    </row>
    <row r="3" spans="1:15" ht="16.5" customHeight="1">
      <c r="A3" s="521"/>
      <c r="B3" s="522"/>
      <c r="C3" s="522"/>
      <c r="D3" s="523"/>
      <c r="E3" s="530"/>
      <c r="F3" s="531"/>
      <c r="G3" s="531"/>
      <c r="H3" s="531"/>
      <c r="I3" s="531"/>
      <c r="J3" s="531"/>
      <c r="K3" s="531"/>
      <c r="L3" s="531"/>
      <c r="M3" s="532"/>
      <c r="N3" s="538"/>
      <c r="O3" s="539"/>
    </row>
    <row r="4" spans="1:15" ht="16.5" customHeight="1">
      <c r="A4" s="524"/>
      <c r="B4" s="525"/>
      <c r="C4" s="525"/>
      <c r="D4" s="526"/>
      <c r="E4" s="533"/>
      <c r="F4" s="534"/>
      <c r="G4" s="534"/>
      <c r="H4" s="534"/>
      <c r="I4" s="534"/>
      <c r="J4" s="534"/>
      <c r="K4" s="534"/>
      <c r="L4" s="534"/>
      <c r="M4" s="535"/>
      <c r="N4" s="540"/>
      <c r="O4" s="541"/>
    </row>
    <row r="5" spans="1:15" ht="17.45" customHeight="1">
      <c r="A5" s="542" t="s">
        <v>327</v>
      </c>
      <c r="B5" s="543"/>
      <c r="C5" s="546" t="s">
        <v>370</v>
      </c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8"/>
    </row>
    <row r="6" spans="1:15" ht="17.45" customHeight="1">
      <c r="A6" s="544"/>
      <c r="B6" s="545"/>
      <c r="C6" s="549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1"/>
    </row>
    <row r="7" spans="1:15" ht="16.5" customHeight="1">
      <c r="A7" s="510" t="s">
        <v>328</v>
      </c>
      <c r="B7" s="511"/>
      <c r="C7" s="512" t="s">
        <v>329</v>
      </c>
      <c r="D7" s="512"/>
      <c r="E7" s="513"/>
      <c r="F7" s="514" t="s">
        <v>330</v>
      </c>
      <c r="G7" s="515"/>
      <c r="H7" s="516" t="s">
        <v>146</v>
      </c>
      <c r="I7" s="516"/>
      <c r="J7" s="516"/>
      <c r="K7" s="516"/>
      <c r="L7" s="516"/>
      <c r="M7" s="516"/>
      <c r="N7" s="516"/>
      <c r="O7" s="517"/>
    </row>
    <row r="8" spans="1:15" ht="19.5" customHeight="1">
      <c r="A8" s="510" t="s">
        <v>331</v>
      </c>
      <c r="B8" s="511"/>
      <c r="C8" s="512"/>
      <c r="D8" s="512"/>
      <c r="E8" s="513"/>
      <c r="F8" s="514" t="s">
        <v>332</v>
      </c>
      <c r="G8" s="515"/>
      <c r="H8" s="516"/>
      <c r="I8" s="516"/>
      <c r="J8" s="516"/>
      <c r="K8" s="516"/>
      <c r="L8" s="516"/>
      <c r="M8" s="516"/>
      <c r="N8" s="516"/>
      <c r="O8" s="517"/>
    </row>
    <row r="9" spans="1:15" ht="14.25">
      <c r="A9" s="554" t="s">
        <v>325</v>
      </c>
      <c r="B9" s="555"/>
      <c r="C9" s="555"/>
      <c r="D9" s="555"/>
      <c r="E9" s="555"/>
      <c r="F9" s="555"/>
      <c r="G9" s="555"/>
      <c r="H9" s="555"/>
      <c r="I9" s="555"/>
      <c r="J9" s="555"/>
      <c r="K9" s="555"/>
      <c r="L9" s="555"/>
      <c r="M9" s="555"/>
      <c r="N9" s="555"/>
      <c r="O9" s="556"/>
    </row>
    <row r="10" spans="1:15" ht="14.25">
      <c r="A10" s="557"/>
      <c r="B10" s="558"/>
      <c r="C10" s="558"/>
      <c r="D10" s="558"/>
      <c r="E10" s="558"/>
      <c r="F10" s="558"/>
      <c r="G10" s="558"/>
      <c r="H10" s="558"/>
      <c r="I10" s="558"/>
      <c r="J10" s="558"/>
      <c r="K10" s="558"/>
      <c r="L10" s="558"/>
      <c r="M10" s="558"/>
      <c r="N10" s="558"/>
      <c r="O10" s="559"/>
    </row>
    <row r="11" spans="1:15">
      <c r="A11" s="219" t="s">
        <v>333</v>
      </c>
      <c r="B11" s="560" t="s">
        <v>334</v>
      </c>
      <c r="C11" s="561"/>
      <c r="D11" s="220" t="s">
        <v>132</v>
      </c>
      <c r="E11" s="562" t="s">
        <v>335</v>
      </c>
      <c r="F11" s="563"/>
      <c r="G11" s="564"/>
      <c r="H11" s="567" t="s">
        <v>336</v>
      </c>
      <c r="I11" s="568"/>
      <c r="J11" s="563"/>
      <c r="K11" s="568"/>
      <c r="L11" s="563"/>
      <c r="M11" s="561"/>
      <c r="N11" s="567" t="s">
        <v>337</v>
      </c>
      <c r="O11" s="569"/>
    </row>
    <row r="12" spans="1:15" ht="49.7" customHeight="1">
      <c r="A12" s="219" t="s">
        <v>3</v>
      </c>
      <c r="B12" s="570" t="str">
        <f>VLOOKUP(A12,'CUADRO PPAL'!B:G,2,FALSE)</f>
        <v>Limpieza y Adecuación de Dilataciones</v>
      </c>
      <c r="C12" s="571"/>
      <c r="D12" s="221" t="str">
        <f>VLOOKUP(A12,'CUADRO PPAL'!B:G,3,FALSE)</f>
        <v>ML</v>
      </c>
      <c r="E12" s="565"/>
      <c r="F12" s="566"/>
      <c r="G12" s="566"/>
      <c r="H12" s="222" t="s">
        <v>338</v>
      </c>
      <c r="I12" s="223" t="s">
        <v>339</v>
      </c>
      <c r="J12" s="222" t="s">
        <v>340</v>
      </c>
      <c r="K12" s="223" t="s">
        <v>341</v>
      </c>
      <c r="L12" s="222" t="s">
        <v>367</v>
      </c>
      <c r="M12" s="223" t="s">
        <v>343</v>
      </c>
      <c r="N12" s="222" t="s">
        <v>344</v>
      </c>
      <c r="O12" s="224" t="s">
        <v>345</v>
      </c>
    </row>
    <row r="13" spans="1:15" ht="15" customHeight="1">
      <c r="A13" s="573"/>
      <c r="B13" s="574"/>
      <c r="C13" s="574"/>
      <c r="D13" s="575"/>
      <c r="E13" s="552" t="s">
        <v>411</v>
      </c>
      <c r="F13" s="553"/>
      <c r="G13" s="553"/>
      <c r="H13" s="225"/>
      <c r="I13" s="217"/>
      <c r="J13" s="225"/>
      <c r="K13" s="217"/>
      <c r="L13" s="226"/>
      <c r="M13" s="228"/>
      <c r="N13" s="225"/>
      <c r="O13" s="227">
        <f>N13</f>
        <v>0</v>
      </c>
    </row>
    <row r="14" spans="1:15" ht="15" customHeight="1">
      <c r="A14" s="521"/>
      <c r="B14" s="522"/>
      <c r="C14" s="522"/>
      <c r="D14" s="523"/>
      <c r="E14" s="552" t="s">
        <v>412</v>
      </c>
      <c r="F14" s="553"/>
      <c r="G14" s="553"/>
      <c r="H14" s="225"/>
      <c r="I14" s="217"/>
      <c r="J14" s="225"/>
      <c r="K14" s="217">
        <v>28.3</v>
      </c>
      <c r="L14" s="225"/>
      <c r="M14" s="228"/>
      <c r="N14" s="225">
        <v>4</v>
      </c>
      <c r="O14" s="227">
        <f>K14*N14</f>
        <v>113.2</v>
      </c>
    </row>
    <row r="15" spans="1:15" ht="15" customHeight="1">
      <c r="A15" s="521"/>
      <c r="B15" s="522"/>
      <c r="C15" s="522"/>
      <c r="D15" s="523"/>
      <c r="E15" s="552"/>
      <c r="F15" s="553"/>
      <c r="G15" s="553"/>
      <c r="H15" s="225"/>
      <c r="I15" s="217"/>
      <c r="J15" s="225"/>
      <c r="K15" s="217">
        <v>36</v>
      </c>
      <c r="L15" s="225"/>
      <c r="M15" s="228"/>
      <c r="N15" s="225">
        <v>3.8</v>
      </c>
      <c r="O15" s="227">
        <f>K15*N15</f>
        <v>136.79999999999998</v>
      </c>
    </row>
    <row r="16" spans="1:15" ht="15" customHeight="1">
      <c r="A16" s="521"/>
      <c r="B16" s="522"/>
      <c r="C16" s="522"/>
      <c r="D16" s="523"/>
      <c r="E16" s="552"/>
      <c r="F16" s="553"/>
      <c r="G16" s="553"/>
      <c r="H16" s="225"/>
      <c r="I16" s="217"/>
      <c r="J16" s="225"/>
      <c r="K16" s="217"/>
      <c r="L16" s="225"/>
      <c r="M16" s="228"/>
      <c r="N16" s="225"/>
      <c r="O16" s="227"/>
    </row>
    <row r="17" spans="1:15" ht="15" customHeight="1">
      <c r="A17" s="521"/>
      <c r="B17" s="522"/>
      <c r="C17" s="522"/>
      <c r="D17" s="523"/>
      <c r="E17" s="552"/>
      <c r="F17" s="572"/>
      <c r="G17" s="572"/>
      <c r="H17" s="225"/>
      <c r="I17" s="217"/>
      <c r="J17" s="225"/>
      <c r="K17" s="217"/>
      <c r="L17" s="225"/>
      <c r="M17" s="228"/>
      <c r="N17" s="225"/>
      <c r="O17" s="227"/>
    </row>
    <row r="18" spans="1:15" ht="15" customHeight="1">
      <c r="A18" s="521"/>
      <c r="B18" s="522"/>
      <c r="C18" s="522"/>
      <c r="D18" s="523"/>
      <c r="E18" s="552"/>
      <c r="F18" s="553"/>
      <c r="G18" s="553"/>
      <c r="H18" s="225"/>
      <c r="I18" s="217"/>
      <c r="J18" s="225"/>
      <c r="K18" s="217"/>
      <c r="L18" s="225"/>
      <c r="M18" s="228"/>
      <c r="N18" s="225"/>
      <c r="O18" s="227"/>
    </row>
    <row r="19" spans="1:15" ht="15" customHeight="1">
      <c r="A19" s="521"/>
      <c r="B19" s="522"/>
      <c r="C19" s="522"/>
      <c r="D19" s="523"/>
      <c r="E19" s="552"/>
      <c r="F19" s="553"/>
      <c r="G19" s="553"/>
      <c r="H19" s="225"/>
      <c r="I19" s="217"/>
      <c r="J19" s="225"/>
      <c r="K19" s="217"/>
      <c r="L19" s="225"/>
      <c r="M19" s="228"/>
      <c r="N19" s="225"/>
      <c r="O19" s="227"/>
    </row>
    <row r="20" spans="1:15" ht="15" customHeight="1">
      <c r="A20" s="521"/>
      <c r="B20" s="522"/>
      <c r="C20" s="522"/>
      <c r="D20" s="523"/>
      <c r="E20" s="552"/>
      <c r="F20" s="553"/>
      <c r="G20" s="553"/>
      <c r="H20" s="225"/>
      <c r="I20" s="217"/>
      <c r="J20" s="225"/>
      <c r="K20" s="217"/>
      <c r="L20" s="225"/>
      <c r="M20" s="228"/>
      <c r="N20" s="225"/>
      <c r="O20" s="227"/>
    </row>
    <row r="21" spans="1:15" ht="15" customHeight="1">
      <c r="A21" s="521"/>
      <c r="B21" s="522"/>
      <c r="C21" s="522"/>
      <c r="D21" s="523"/>
      <c r="E21" s="552"/>
      <c r="F21" s="553"/>
      <c r="G21" s="553"/>
      <c r="H21" s="225"/>
      <c r="I21" s="217"/>
      <c r="J21" s="225"/>
      <c r="K21" s="217"/>
      <c r="L21" s="225"/>
      <c r="M21" s="228"/>
      <c r="N21" s="225"/>
      <c r="O21" s="227"/>
    </row>
    <row r="22" spans="1:15" ht="15" customHeight="1">
      <c r="A22" s="521"/>
      <c r="B22" s="522"/>
      <c r="C22" s="522"/>
      <c r="D22" s="523"/>
      <c r="E22" s="552"/>
      <c r="F22" s="553"/>
      <c r="G22" s="553"/>
      <c r="H22" s="225"/>
      <c r="I22" s="217"/>
      <c r="J22" s="225"/>
      <c r="K22" s="217"/>
      <c r="L22" s="225"/>
      <c r="M22" s="228"/>
      <c r="N22" s="225"/>
      <c r="O22" s="227"/>
    </row>
    <row r="23" spans="1:15" ht="15" customHeight="1">
      <c r="A23" s="521"/>
      <c r="B23" s="522"/>
      <c r="C23" s="522"/>
      <c r="D23" s="523"/>
      <c r="E23" s="552"/>
      <c r="F23" s="553"/>
      <c r="G23" s="553"/>
      <c r="H23" s="225"/>
      <c r="I23" s="217"/>
      <c r="J23" s="225"/>
      <c r="K23" s="217"/>
      <c r="L23" s="225"/>
      <c r="M23" s="228"/>
      <c r="N23" s="225"/>
      <c r="O23" s="227"/>
    </row>
    <row r="24" spans="1:15" ht="15" customHeight="1">
      <c r="A24" s="521"/>
      <c r="B24" s="522"/>
      <c r="C24" s="522"/>
      <c r="D24" s="523"/>
      <c r="E24" s="552"/>
      <c r="F24" s="553"/>
      <c r="G24" s="553"/>
      <c r="H24" s="225"/>
      <c r="I24" s="217"/>
      <c r="J24" s="225"/>
      <c r="K24" s="217"/>
      <c r="L24" s="225"/>
      <c r="M24" s="228"/>
      <c r="N24" s="225"/>
      <c r="O24" s="227"/>
    </row>
    <row r="25" spans="1:15" ht="15" customHeight="1">
      <c r="A25" s="521"/>
      <c r="B25" s="522"/>
      <c r="C25" s="522"/>
      <c r="D25" s="523"/>
      <c r="E25" s="552"/>
      <c r="F25" s="553"/>
      <c r="G25" s="553"/>
      <c r="H25" s="225"/>
      <c r="I25" s="217"/>
      <c r="J25" s="225"/>
      <c r="K25" s="217"/>
      <c r="L25" s="225"/>
      <c r="M25" s="228"/>
      <c r="N25" s="225"/>
      <c r="O25" s="227"/>
    </row>
    <row r="26" spans="1:15" ht="15" customHeight="1">
      <c r="A26" s="521"/>
      <c r="B26" s="522"/>
      <c r="C26" s="522"/>
      <c r="D26" s="523"/>
      <c r="E26" s="552"/>
      <c r="F26" s="553"/>
      <c r="G26" s="553"/>
      <c r="H26" s="225"/>
      <c r="I26" s="217"/>
      <c r="J26" s="225"/>
      <c r="K26" s="217"/>
      <c r="L26" s="225"/>
      <c r="M26" s="228"/>
      <c r="N26" s="225"/>
      <c r="O26" s="227"/>
    </row>
    <row r="27" spans="1:15" ht="15" customHeight="1">
      <c r="A27" s="521"/>
      <c r="B27" s="522"/>
      <c r="C27" s="522"/>
      <c r="D27" s="523"/>
      <c r="E27" s="552"/>
      <c r="F27" s="553"/>
      <c r="G27" s="553"/>
      <c r="H27" s="225"/>
      <c r="I27" s="217"/>
      <c r="J27" s="225"/>
      <c r="K27" s="217"/>
      <c r="L27" s="225"/>
      <c r="M27" s="228"/>
      <c r="N27" s="225"/>
      <c r="O27" s="227"/>
    </row>
    <row r="28" spans="1:15" ht="15" customHeight="1">
      <c r="A28" s="521"/>
      <c r="B28" s="522"/>
      <c r="C28" s="522"/>
      <c r="D28" s="523"/>
      <c r="E28" s="552"/>
      <c r="F28" s="553"/>
      <c r="G28" s="553"/>
      <c r="H28" s="225"/>
      <c r="I28" s="217"/>
      <c r="J28" s="225"/>
      <c r="K28" s="217"/>
      <c r="L28" s="225"/>
      <c r="M28" s="228"/>
      <c r="N28" s="225"/>
      <c r="O28" s="227"/>
    </row>
    <row r="29" spans="1:15" ht="15" customHeight="1">
      <c r="A29" s="521"/>
      <c r="B29" s="522"/>
      <c r="C29" s="522"/>
      <c r="D29" s="523"/>
      <c r="E29" s="552"/>
      <c r="F29" s="553"/>
      <c r="G29" s="553"/>
      <c r="H29" s="225"/>
      <c r="I29" s="217"/>
      <c r="J29" s="225"/>
      <c r="K29" s="217"/>
      <c r="L29" s="225"/>
      <c r="M29" s="228"/>
      <c r="N29" s="225"/>
      <c r="O29" s="227"/>
    </row>
    <row r="30" spans="1:15" ht="15" customHeight="1">
      <c r="A30" s="521"/>
      <c r="B30" s="522"/>
      <c r="C30" s="522"/>
      <c r="D30" s="523"/>
      <c r="E30" s="552"/>
      <c r="F30" s="553"/>
      <c r="G30" s="553"/>
      <c r="H30" s="225"/>
      <c r="I30" s="217"/>
      <c r="J30" s="225"/>
      <c r="K30" s="217"/>
      <c r="L30" s="225"/>
      <c r="M30" s="228"/>
      <c r="N30" s="225"/>
      <c r="O30" s="227"/>
    </row>
    <row r="31" spans="1:15" ht="15" customHeight="1">
      <c r="A31" s="521"/>
      <c r="B31" s="522"/>
      <c r="C31" s="522"/>
      <c r="D31" s="523"/>
      <c r="E31" s="552"/>
      <c r="F31" s="553"/>
      <c r="G31" s="553"/>
      <c r="H31" s="225"/>
      <c r="I31" s="217"/>
      <c r="J31" s="225"/>
      <c r="K31" s="217"/>
      <c r="L31" s="225"/>
      <c r="M31" s="228"/>
      <c r="N31" s="225"/>
      <c r="O31" s="227"/>
    </row>
    <row r="32" spans="1:15" ht="15" customHeight="1">
      <c r="A32" s="521"/>
      <c r="B32" s="522"/>
      <c r="C32" s="522"/>
      <c r="D32" s="523"/>
      <c r="E32" s="552"/>
      <c r="F32" s="553"/>
      <c r="G32" s="553"/>
      <c r="H32" s="225"/>
      <c r="I32" s="217"/>
      <c r="J32" s="225"/>
      <c r="K32" s="217"/>
      <c r="L32" s="225"/>
      <c r="M32" s="228"/>
      <c r="N32" s="225"/>
      <c r="O32" s="227"/>
    </row>
    <row r="33" spans="1:15" ht="15" customHeight="1">
      <c r="A33" s="521"/>
      <c r="B33" s="522"/>
      <c r="C33" s="522"/>
      <c r="D33" s="523"/>
      <c r="E33" s="552"/>
      <c r="F33" s="553"/>
      <c r="G33" s="553"/>
      <c r="H33" s="225"/>
      <c r="I33" s="217"/>
      <c r="J33" s="225"/>
      <c r="K33" s="217"/>
      <c r="L33" s="225"/>
      <c r="M33" s="228"/>
      <c r="N33" s="225"/>
      <c r="O33" s="227"/>
    </row>
    <row r="34" spans="1:15" ht="15" customHeight="1">
      <c r="A34" s="521"/>
      <c r="B34" s="522"/>
      <c r="C34" s="522"/>
      <c r="D34" s="523"/>
      <c r="E34" s="552"/>
      <c r="F34" s="572"/>
      <c r="G34" s="572"/>
      <c r="H34" s="225"/>
      <c r="I34" s="217"/>
      <c r="J34" s="225"/>
      <c r="K34" s="217"/>
      <c r="L34" s="225"/>
      <c r="M34" s="228"/>
      <c r="N34" s="225"/>
      <c r="O34" s="218" t="s">
        <v>346</v>
      </c>
    </row>
    <row r="35" spans="1:15" ht="15" customHeight="1">
      <c r="A35" s="521"/>
      <c r="B35" s="522"/>
      <c r="C35" s="522"/>
      <c r="D35" s="523"/>
      <c r="E35" s="552"/>
      <c r="F35" s="572"/>
      <c r="G35" s="572"/>
      <c r="H35" s="225"/>
      <c r="I35" s="217"/>
      <c r="J35" s="225"/>
      <c r="K35" s="217"/>
      <c r="L35" s="225"/>
      <c r="M35" s="228"/>
      <c r="N35" s="225"/>
      <c r="O35" s="218" t="s">
        <v>346</v>
      </c>
    </row>
    <row r="36" spans="1:15" ht="15" customHeight="1">
      <c r="A36" s="521"/>
      <c r="B36" s="522"/>
      <c r="C36" s="522"/>
      <c r="D36" s="523"/>
      <c r="E36" s="552"/>
      <c r="F36" s="572"/>
      <c r="G36" s="572"/>
      <c r="H36" s="225"/>
      <c r="I36" s="217"/>
      <c r="J36" s="225"/>
      <c r="K36" s="217"/>
      <c r="L36" s="225"/>
      <c r="M36" s="228"/>
      <c r="N36" s="225"/>
      <c r="O36" s="218" t="s">
        <v>346</v>
      </c>
    </row>
    <row r="37" spans="1:15" ht="15" customHeight="1">
      <c r="A37" s="521"/>
      <c r="B37" s="522"/>
      <c r="C37" s="522"/>
      <c r="D37" s="523"/>
      <c r="E37" s="552"/>
      <c r="F37" s="572"/>
      <c r="G37" s="572"/>
      <c r="H37" s="225"/>
      <c r="I37" s="217"/>
      <c r="J37" s="225"/>
      <c r="K37" s="217"/>
      <c r="L37" s="225"/>
      <c r="M37" s="228"/>
      <c r="N37" s="225"/>
      <c r="O37" s="218" t="s">
        <v>346</v>
      </c>
    </row>
    <row r="38" spans="1:15" ht="15" customHeight="1">
      <c r="A38" s="521"/>
      <c r="B38" s="522"/>
      <c r="C38" s="522"/>
      <c r="D38" s="523"/>
      <c r="E38" s="552"/>
      <c r="F38" s="572"/>
      <c r="G38" s="572"/>
      <c r="H38" s="225"/>
      <c r="I38" s="217"/>
      <c r="J38" s="225"/>
      <c r="K38" s="217"/>
      <c r="L38" s="225"/>
      <c r="M38" s="228"/>
      <c r="N38" s="225"/>
      <c r="O38" s="218" t="s">
        <v>346</v>
      </c>
    </row>
    <row r="39" spans="1:15" ht="15" customHeight="1">
      <c r="A39" s="521"/>
      <c r="B39" s="522"/>
      <c r="C39" s="522"/>
      <c r="D39" s="523"/>
      <c r="E39" s="552"/>
      <c r="F39" s="572"/>
      <c r="G39" s="572"/>
      <c r="H39" s="225"/>
      <c r="I39" s="217"/>
      <c r="J39" s="225"/>
      <c r="K39" s="217"/>
      <c r="L39" s="225"/>
      <c r="M39" s="217"/>
      <c r="N39" s="225"/>
      <c r="O39" s="218" t="s">
        <v>346</v>
      </c>
    </row>
    <row r="40" spans="1:15" ht="15" customHeight="1">
      <c r="A40" s="521"/>
      <c r="B40" s="522"/>
      <c r="C40" s="522"/>
      <c r="D40" s="523"/>
      <c r="E40" s="552"/>
      <c r="F40" s="572"/>
      <c r="G40" s="572"/>
      <c r="H40" s="225"/>
      <c r="I40" s="217"/>
      <c r="J40" s="225"/>
      <c r="K40" s="217"/>
      <c r="L40" s="225"/>
      <c r="M40" s="217"/>
      <c r="N40" s="225"/>
      <c r="O40" s="218" t="s">
        <v>346</v>
      </c>
    </row>
    <row r="41" spans="1:15" ht="15" customHeight="1">
      <c r="A41" s="521"/>
      <c r="B41" s="522"/>
      <c r="C41" s="522"/>
      <c r="D41" s="523"/>
      <c r="E41" s="552"/>
      <c r="F41" s="572"/>
      <c r="G41" s="572"/>
      <c r="H41" s="225"/>
      <c r="I41" s="217"/>
      <c r="J41" s="225"/>
      <c r="K41" s="217"/>
      <c r="L41" s="225"/>
      <c r="M41" s="217"/>
      <c r="N41" s="225"/>
      <c r="O41" s="218" t="s">
        <v>346</v>
      </c>
    </row>
    <row r="42" spans="1:15" ht="15" customHeight="1">
      <c r="A42" s="521"/>
      <c r="B42" s="522"/>
      <c r="C42" s="522"/>
      <c r="D42" s="523"/>
      <c r="E42" s="586"/>
      <c r="F42" s="587"/>
      <c r="G42" s="587"/>
      <c r="H42" s="229"/>
      <c r="I42" s="217"/>
      <c r="J42" s="229"/>
      <c r="K42" s="217"/>
      <c r="L42" s="229"/>
      <c r="M42" s="217"/>
      <c r="N42" s="229"/>
      <c r="O42" s="218" t="s">
        <v>346</v>
      </c>
    </row>
    <row r="43" spans="1:15" ht="15.75" customHeight="1">
      <c r="A43" s="230" t="s">
        <v>347</v>
      </c>
      <c r="B43" s="231"/>
      <c r="C43" s="231"/>
      <c r="D43" s="231"/>
      <c r="E43" s="231"/>
      <c r="F43" s="231"/>
      <c r="G43" s="232"/>
      <c r="H43" s="233" t="s">
        <v>348</v>
      </c>
      <c r="I43" s="234"/>
      <c r="J43" s="235"/>
      <c r="K43" s="234"/>
      <c r="L43" s="235"/>
      <c r="M43" s="234"/>
      <c r="N43" s="235"/>
      <c r="O43" s="236"/>
    </row>
    <row r="44" spans="1:15" ht="15.75" customHeight="1">
      <c r="A44" s="588"/>
      <c r="B44" s="522"/>
      <c r="C44" s="522"/>
      <c r="D44" s="522"/>
      <c r="E44" s="522"/>
      <c r="F44" s="522"/>
      <c r="G44" s="589"/>
      <c r="H44" s="233" t="s">
        <v>349</v>
      </c>
      <c r="I44" s="235" t="s">
        <v>350</v>
      </c>
      <c r="J44" s="235"/>
      <c r="K44" s="560" t="s">
        <v>351</v>
      </c>
      <c r="L44" s="568"/>
      <c r="M44" s="561"/>
      <c r="N44" s="576">
        <f>ROUND(SUM(O13:O42),2)</f>
        <v>250</v>
      </c>
      <c r="O44" s="569"/>
    </row>
    <row r="45" spans="1:15" ht="15.75" customHeight="1">
      <c r="A45" s="590"/>
      <c r="B45" s="522"/>
      <c r="C45" s="522"/>
      <c r="D45" s="522"/>
      <c r="E45" s="522"/>
      <c r="F45" s="522"/>
      <c r="G45" s="589"/>
      <c r="H45" s="233" t="s">
        <v>352</v>
      </c>
      <c r="I45" s="235" t="s">
        <v>353</v>
      </c>
      <c r="J45" s="235"/>
      <c r="K45" s="237"/>
      <c r="L45" s="237"/>
      <c r="M45" s="237"/>
      <c r="N45" s="238"/>
      <c r="O45" s="239"/>
    </row>
    <row r="46" spans="1:15" ht="15.75" customHeight="1">
      <c r="A46" s="590"/>
      <c r="B46" s="522"/>
      <c r="C46" s="522"/>
      <c r="D46" s="522"/>
      <c r="E46" s="522"/>
      <c r="F46" s="522"/>
      <c r="G46" s="589"/>
      <c r="H46" s="233" t="s">
        <v>354</v>
      </c>
      <c r="I46" s="235" t="s">
        <v>355</v>
      </c>
      <c r="J46" s="235"/>
      <c r="K46" s="560" t="s">
        <v>356</v>
      </c>
      <c r="L46" s="568"/>
      <c r="M46" s="561"/>
      <c r="N46" s="576">
        <f>ROUND(N44,2)</f>
        <v>250</v>
      </c>
      <c r="O46" s="577"/>
    </row>
    <row r="47" spans="1:15" ht="15.75" customHeight="1">
      <c r="A47" s="590"/>
      <c r="B47" s="522"/>
      <c r="C47" s="522"/>
      <c r="D47" s="522"/>
      <c r="E47" s="522"/>
      <c r="F47" s="522"/>
      <c r="G47" s="589"/>
      <c r="H47" s="233" t="s">
        <v>357</v>
      </c>
      <c r="I47" s="235" t="s">
        <v>358</v>
      </c>
      <c r="J47" s="235"/>
      <c r="K47" s="235"/>
      <c r="L47" s="235"/>
      <c r="M47" s="235"/>
      <c r="N47" s="235"/>
      <c r="O47" s="240"/>
    </row>
    <row r="48" spans="1:15" ht="15.75" customHeight="1">
      <c r="A48" s="590"/>
      <c r="B48" s="522"/>
      <c r="C48" s="522"/>
      <c r="D48" s="522"/>
      <c r="E48" s="522"/>
      <c r="F48" s="522"/>
      <c r="G48" s="589"/>
      <c r="H48" s="233" t="s">
        <v>359</v>
      </c>
      <c r="I48" s="235" t="s">
        <v>360</v>
      </c>
      <c r="J48" s="235"/>
      <c r="K48" s="235"/>
      <c r="L48" s="235"/>
      <c r="M48" s="235"/>
      <c r="N48" s="235"/>
      <c r="O48" s="240"/>
    </row>
    <row r="49" spans="1:15" ht="15.75" customHeight="1">
      <c r="A49" s="590"/>
      <c r="B49" s="585"/>
      <c r="C49" s="585"/>
      <c r="D49" s="585"/>
      <c r="E49" s="585"/>
      <c r="F49" s="585"/>
      <c r="G49" s="591"/>
      <c r="H49" s="233" t="s">
        <v>361</v>
      </c>
      <c r="I49" s="235" t="s">
        <v>362</v>
      </c>
      <c r="J49" s="235"/>
      <c r="K49" s="235"/>
      <c r="L49" s="235"/>
      <c r="M49" s="235"/>
      <c r="N49" s="235"/>
      <c r="O49" s="240"/>
    </row>
    <row r="50" spans="1:15" ht="36" customHeight="1">
      <c r="A50" s="257" t="s">
        <v>363</v>
      </c>
      <c r="B50" s="243"/>
      <c r="C50" s="243"/>
      <c r="D50" s="243"/>
      <c r="E50" s="250"/>
      <c r="F50" s="251"/>
      <c r="G50" s="251"/>
      <c r="H50" s="251"/>
      <c r="I50" s="251"/>
      <c r="J50" s="251"/>
      <c r="K50" s="251"/>
      <c r="L50" s="251"/>
      <c r="M50" s="251"/>
      <c r="N50" s="251"/>
      <c r="O50" s="252"/>
    </row>
    <row r="51" spans="1:15" ht="15.75" customHeight="1">
      <c r="A51" s="578" t="s">
        <v>418</v>
      </c>
      <c r="B51" s="579"/>
      <c r="C51" s="579"/>
      <c r="D51" s="580"/>
      <c r="E51" s="246"/>
      <c r="F51" s="247"/>
      <c r="G51" s="247"/>
      <c r="H51" s="247"/>
      <c r="I51" s="247"/>
      <c r="J51" s="247"/>
      <c r="K51" s="247"/>
      <c r="L51" s="247"/>
      <c r="M51" s="247"/>
      <c r="N51" s="247"/>
      <c r="O51" s="253"/>
    </row>
    <row r="52" spans="1:15" ht="15.75" customHeight="1">
      <c r="A52" s="581" t="s">
        <v>409</v>
      </c>
      <c r="B52" s="582"/>
      <c r="C52" s="582"/>
      <c r="D52" s="583"/>
      <c r="E52" s="254"/>
      <c r="F52" s="255"/>
      <c r="G52" s="255"/>
      <c r="H52" s="255"/>
      <c r="I52" s="255"/>
      <c r="J52" s="255"/>
      <c r="K52" s="255"/>
      <c r="L52" s="255"/>
      <c r="M52" s="255"/>
      <c r="N52" s="255"/>
      <c r="O52" s="256"/>
    </row>
    <row r="53" spans="1:15" ht="15.75" customHeight="1">
      <c r="A53" s="262"/>
      <c r="D53" s="242"/>
      <c r="E53" s="246"/>
      <c r="F53" s="247"/>
      <c r="G53" s="247"/>
      <c r="H53" s="247"/>
      <c r="I53" s="247"/>
      <c r="J53" s="247"/>
      <c r="K53" s="247"/>
      <c r="L53" s="247"/>
      <c r="M53" s="247"/>
      <c r="N53" s="247"/>
      <c r="O53" s="248"/>
    </row>
    <row r="54" spans="1:15" ht="15" customHeight="1">
      <c r="I54" s="215"/>
      <c r="J54" s="215"/>
      <c r="K54" s="215"/>
      <c r="L54" s="215"/>
      <c r="M54" s="215"/>
      <c r="N54" s="215"/>
      <c r="O54" s="215"/>
    </row>
    <row r="55" spans="1:15" ht="15" customHeight="1">
      <c r="I55" s="215"/>
      <c r="J55" s="215"/>
      <c r="K55" s="215"/>
      <c r="L55" s="215"/>
      <c r="M55" s="215"/>
      <c r="N55" s="215"/>
      <c r="O55" s="215"/>
    </row>
    <row r="57" spans="1:15" ht="15" customHeight="1">
      <c r="C57" s="241"/>
    </row>
  </sheetData>
  <mergeCells count="57">
    <mergeCell ref="A52:D52"/>
    <mergeCell ref="A7:B7"/>
    <mergeCell ref="C7:E7"/>
    <mergeCell ref="F7:G7"/>
    <mergeCell ref="H7:O7"/>
    <mergeCell ref="A51:D51"/>
    <mergeCell ref="B11:C11"/>
    <mergeCell ref="E11:G12"/>
    <mergeCell ref="H11:M11"/>
    <mergeCell ref="N11:O11"/>
    <mergeCell ref="B12:C12"/>
    <mergeCell ref="A8:B8"/>
    <mergeCell ref="C8:E8"/>
    <mergeCell ref="F8:G8"/>
    <mergeCell ref="H8:O8"/>
    <mergeCell ref="A9:O10"/>
    <mergeCell ref="A1:D4"/>
    <mergeCell ref="E1:M4"/>
    <mergeCell ref="N1:O4"/>
    <mergeCell ref="A5:B6"/>
    <mergeCell ref="C5:O6"/>
    <mergeCell ref="E33:G33"/>
    <mergeCell ref="E22:G22"/>
    <mergeCell ref="E23:G23"/>
    <mergeCell ref="E24:G24"/>
    <mergeCell ref="E25:G25"/>
    <mergeCell ref="E26:G26"/>
    <mergeCell ref="E27:G27"/>
    <mergeCell ref="E28:G28"/>
    <mergeCell ref="E29:G29"/>
    <mergeCell ref="E30:G30"/>
    <mergeCell ref="E31:G31"/>
    <mergeCell ref="E32:G32"/>
    <mergeCell ref="N44:O44"/>
    <mergeCell ref="K46:M46"/>
    <mergeCell ref="N46:O46"/>
    <mergeCell ref="E34:G34"/>
    <mergeCell ref="E35:G35"/>
    <mergeCell ref="E36:G36"/>
    <mergeCell ref="E37:G37"/>
    <mergeCell ref="E38:G38"/>
    <mergeCell ref="E39:G39"/>
    <mergeCell ref="E40:G40"/>
    <mergeCell ref="E41:G41"/>
    <mergeCell ref="E42:G42"/>
    <mergeCell ref="A44:G49"/>
    <mergeCell ref="K44:M44"/>
    <mergeCell ref="A13:D42"/>
    <mergeCell ref="E13:G13"/>
    <mergeCell ref="E19:G19"/>
    <mergeCell ref="E20:G20"/>
    <mergeCell ref="E21:G21"/>
    <mergeCell ref="E14:G14"/>
    <mergeCell ref="E15:G15"/>
    <mergeCell ref="E16:G16"/>
    <mergeCell ref="E17:G17"/>
    <mergeCell ref="E18:G18"/>
  </mergeCells>
  <printOptions horizontalCentered="1" verticalCentered="1"/>
  <pageMargins left="0.70866141732283472" right="0.70866141732283472" top="0.74803149606299213" bottom="0.74803149606299213" header="0" footer="0"/>
  <pageSetup scale="53" fitToHeight="5" orientation="landscape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O57"/>
  <sheetViews>
    <sheetView view="pageBreakPreview" topLeftCell="A29" zoomScale="75" zoomScaleNormal="70" zoomScaleSheetLayoutView="75" workbookViewId="0">
      <selection activeCell="A51" sqref="A51:D52"/>
    </sheetView>
  </sheetViews>
  <sheetFormatPr baseColWidth="10" defaultColWidth="12.625" defaultRowHeight="15" customHeight="1"/>
  <cols>
    <col min="1" max="1" width="10" style="216" customWidth="1"/>
    <col min="2" max="2" width="8" style="216" customWidth="1"/>
    <col min="3" max="3" width="47.625" style="216" customWidth="1"/>
    <col min="4" max="4" width="24.125" style="216" customWidth="1"/>
    <col min="5" max="5" width="9.25" style="216" customWidth="1"/>
    <col min="6" max="6" width="13.5" style="216" customWidth="1"/>
    <col min="7" max="7" width="14.375" style="216" customWidth="1"/>
    <col min="8" max="12" width="9.25" style="216" customWidth="1"/>
    <col min="13" max="13" width="8.125" style="216" customWidth="1"/>
    <col min="14" max="14" width="10.125" style="216" customWidth="1"/>
    <col min="15" max="15" width="9.25" style="216" customWidth="1"/>
    <col min="16" max="24" width="8" style="215" customWidth="1"/>
    <col min="25" max="16384" width="12.625" style="215"/>
  </cols>
  <sheetData>
    <row r="1" spans="1:15" ht="16.5" customHeight="1">
      <c r="A1" s="518"/>
      <c r="B1" s="519"/>
      <c r="C1" s="519"/>
      <c r="D1" s="520"/>
      <c r="E1" s="527" t="s">
        <v>325</v>
      </c>
      <c r="F1" s="528"/>
      <c r="G1" s="528"/>
      <c r="H1" s="528"/>
      <c r="I1" s="528"/>
      <c r="J1" s="528"/>
      <c r="K1" s="528"/>
      <c r="L1" s="528"/>
      <c r="M1" s="529"/>
      <c r="N1" s="536" t="s">
        <v>326</v>
      </c>
      <c r="O1" s="537"/>
    </row>
    <row r="2" spans="1:15" ht="16.5" customHeight="1">
      <c r="A2" s="521"/>
      <c r="B2" s="522"/>
      <c r="C2" s="522"/>
      <c r="D2" s="523"/>
      <c r="E2" s="530"/>
      <c r="F2" s="531"/>
      <c r="G2" s="531"/>
      <c r="H2" s="531"/>
      <c r="I2" s="531"/>
      <c r="J2" s="531"/>
      <c r="K2" s="531"/>
      <c r="L2" s="531"/>
      <c r="M2" s="532"/>
      <c r="N2" s="538"/>
      <c r="O2" s="539"/>
    </row>
    <row r="3" spans="1:15" ht="16.5" customHeight="1">
      <c r="A3" s="521"/>
      <c r="B3" s="522"/>
      <c r="C3" s="522"/>
      <c r="D3" s="523"/>
      <c r="E3" s="530"/>
      <c r="F3" s="531"/>
      <c r="G3" s="531"/>
      <c r="H3" s="531"/>
      <c r="I3" s="531"/>
      <c r="J3" s="531"/>
      <c r="K3" s="531"/>
      <c r="L3" s="531"/>
      <c r="M3" s="532"/>
      <c r="N3" s="538"/>
      <c r="O3" s="539"/>
    </row>
    <row r="4" spans="1:15" ht="16.5" customHeight="1">
      <c r="A4" s="524"/>
      <c r="B4" s="525"/>
      <c r="C4" s="525"/>
      <c r="D4" s="526"/>
      <c r="E4" s="533"/>
      <c r="F4" s="534"/>
      <c r="G4" s="534"/>
      <c r="H4" s="534"/>
      <c r="I4" s="534"/>
      <c r="J4" s="534"/>
      <c r="K4" s="534"/>
      <c r="L4" s="534"/>
      <c r="M4" s="535"/>
      <c r="N4" s="540"/>
      <c r="O4" s="541"/>
    </row>
    <row r="5" spans="1:15" ht="17.45" customHeight="1">
      <c r="A5" s="542" t="s">
        <v>327</v>
      </c>
      <c r="B5" s="543"/>
      <c r="C5" s="546" t="s">
        <v>370</v>
      </c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8"/>
    </row>
    <row r="6" spans="1:15" ht="17.45" customHeight="1">
      <c r="A6" s="544"/>
      <c r="B6" s="545"/>
      <c r="C6" s="549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1"/>
    </row>
    <row r="7" spans="1:15" ht="16.5" customHeight="1">
      <c r="A7" s="510" t="s">
        <v>328</v>
      </c>
      <c r="B7" s="511"/>
      <c r="C7" s="512" t="s">
        <v>329</v>
      </c>
      <c r="D7" s="512"/>
      <c r="E7" s="513"/>
      <c r="F7" s="514" t="s">
        <v>330</v>
      </c>
      <c r="G7" s="515"/>
      <c r="H7" s="516" t="s">
        <v>146</v>
      </c>
      <c r="I7" s="516"/>
      <c r="J7" s="516"/>
      <c r="K7" s="516"/>
      <c r="L7" s="516"/>
      <c r="M7" s="516"/>
      <c r="N7" s="516"/>
      <c r="O7" s="517"/>
    </row>
    <row r="8" spans="1:15" ht="19.5" customHeight="1">
      <c r="A8" s="510" t="s">
        <v>331</v>
      </c>
      <c r="B8" s="511"/>
      <c r="C8" s="512"/>
      <c r="D8" s="512"/>
      <c r="E8" s="513"/>
      <c r="F8" s="514" t="s">
        <v>332</v>
      </c>
      <c r="G8" s="515"/>
      <c r="H8" s="516"/>
      <c r="I8" s="516"/>
      <c r="J8" s="516"/>
      <c r="K8" s="516"/>
      <c r="L8" s="516"/>
      <c r="M8" s="516"/>
      <c r="N8" s="516"/>
      <c r="O8" s="517"/>
    </row>
    <row r="9" spans="1:15" ht="14.25">
      <c r="A9" s="554" t="s">
        <v>325</v>
      </c>
      <c r="B9" s="555"/>
      <c r="C9" s="555"/>
      <c r="D9" s="555"/>
      <c r="E9" s="555"/>
      <c r="F9" s="555"/>
      <c r="G9" s="555"/>
      <c r="H9" s="555"/>
      <c r="I9" s="555"/>
      <c r="J9" s="555"/>
      <c r="K9" s="555"/>
      <c r="L9" s="555"/>
      <c r="M9" s="555"/>
      <c r="N9" s="555"/>
      <c r="O9" s="556"/>
    </row>
    <row r="10" spans="1:15" ht="14.25">
      <c r="A10" s="557"/>
      <c r="B10" s="558"/>
      <c r="C10" s="558"/>
      <c r="D10" s="558"/>
      <c r="E10" s="558"/>
      <c r="F10" s="558"/>
      <c r="G10" s="558"/>
      <c r="H10" s="558"/>
      <c r="I10" s="558"/>
      <c r="J10" s="558"/>
      <c r="K10" s="558"/>
      <c r="L10" s="558"/>
      <c r="M10" s="558"/>
      <c r="N10" s="558"/>
      <c r="O10" s="559"/>
    </row>
    <row r="11" spans="1:15">
      <c r="A11" s="219" t="s">
        <v>333</v>
      </c>
      <c r="B11" s="560" t="s">
        <v>334</v>
      </c>
      <c r="C11" s="561"/>
      <c r="D11" s="220" t="s">
        <v>132</v>
      </c>
      <c r="E11" s="562" t="s">
        <v>335</v>
      </c>
      <c r="F11" s="563"/>
      <c r="G11" s="564"/>
      <c r="H11" s="567" t="s">
        <v>336</v>
      </c>
      <c r="I11" s="568"/>
      <c r="J11" s="563"/>
      <c r="K11" s="568"/>
      <c r="L11" s="563"/>
      <c r="M11" s="561"/>
      <c r="N11" s="567" t="s">
        <v>337</v>
      </c>
      <c r="O11" s="569"/>
    </row>
    <row r="12" spans="1:15" ht="49.7" customHeight="1">
      <c r="A12" s="219" t="s">
        <v>19</v>
      </c>
      <c r="B12" s="570" t="str">
        <f>VLOOKUP(A12,'CUADRO PPAL'!B:G,2,FALSE)</f>
        <v>Confinamiento en Baldosa de Granito</v>
      </c>
      <c r="C12" s="571"/>
      <c r="D12" s="221" t="str">
        <f>VLOOKUP(A12,'CUADRO PPAL'!B:G,3,FALSE)</f>
        <v>ML</v>
      </c>
      <c r="E12" s="565"/>
      <c r="F12" s="566"/>
      <c r="G12" s="566"/>
      <c r="H12" s="222" t="s">
        <v>338</v>
      </c>
      <c r="I12" s="223" t="s">
        <v>339</v>
      </c>
      <c r="J12" s="222" t="s">
        <v>340</v>
      </c>
      <c r="K12" s="223" t="s">
        <v>341</v>
      </c>
      <c r="L12" s="222" t="s">
        <v>367</v>
      </c>
      <c r="M12" s="223" t="s">
        <v>343</v>
      </c>
      <c r="N12" s="222" t="s">
        <v>344</v>
      </c>
      <c r="O12" s="224" t="s">
        <v>345</v>
      </c>
    </row>
    <row r="13" spans="1:15" ht="15" customHeight="1">
      <c r="A13" s="573"/>
      <c r="B13" s="574"/>
      <c r="C13" s="574"/>
      <c r="D13" s="575"/>
      <c r="E13" s="552"/>
      <c r="F13" s="553"/>
      <c r="G13" s="553"/>
      <c r="H13" s="225"/>
      <c r="I13" s="217"/>
      <c r="J13" s="225">
        <v>0.5</v>
      </c>
      <c r="K13" s="217">
        <v>0.5</v>
      </c>
      <c r="L13" s="226" t="s">
        <v>366</v>
      </c>
      <c r="M13" s="228"/>
      <c r="N13" s="225">
        <v>2</v>
      </c>
      <c r="O13" s="227">
        <f>N13</f>
        <v>2</v>
      </c>
    </row>
    <row r="14" spans="1:15" ht="15" customHeight="1">
      <c r="A14" s="521"/>
      <c r="B14" s="522"/>
      <c r="C14" s="522"/>
      <c r="D14" s="523"/>
      <c r="E14" s="552"/>
      <c r="F14" s="553"/>
      <c r="G14" s="553"/>
      <c r="H14" s="225"/>
      <c r="I14" s="217"/>
      <c r="J14" s="225"/>
      <c r="K14" s="217"/>
      <c r="L14" s="225"/>
      <c r="M14" s="228"/>
      <c r="N14" s="225"/>
      <c r="O14" s="227"/>
    </row>
    <row r="15" spans="1:15" ht="15" customHeight="1">
      <c r="A15" s="521"/>
      <c r="B15" s="522"/>
      <c r="C15" s="522"/>
      <c r="D15" s="523"/>
      <c r="E15" s="552"/>
      <c r="F15" s="553"/>
      <c r="G15" s="553"/>
      <c r="H15" s="225"/>
      <c r="I15" s="217"/>
      <c r="J15" s="225"/>
      <c r="K15" s="217"/>
      <c r="L15" s="225"/>
      <c r="M15" s="228"/>
      <c r="N15" s="225"/>
      <c r="O15" s="227"/>
    </row>
    <row r="16" spans="1:15" ht="15" customHeight="1">
      <c r="A16" s="521"/>
      <c r="B16" s="522"/>
      <c r="C16" s="522"/>
      <c r="D16" s="523"/>
      <c r="E16" s="552"/>
      <c r="F16" s="553"/>
      <c r="G16" s="553"/>
      <c r="H16" s="225"/>
      <c r="I16" s="217"/>
      <c r="J16" s="225"/>
      <c r="K16" s="217"/>
      <c r="L16" s="225"/>
      <c r="M16" s="228"/>
      <c r="N16" s="225"/>
      <c r="O16" s="227"/>
    </row>
    <row r="17" spans="1:15" ht="15" customHeight="1">
      <c r="A17" s="521"/>
      <c r="B17" s="522"/>
      <c r="C17" s="522"/>
      <c r="D17" s="523"/>
      <c r="E17" s="552"/>
      <c r="F17" s="572"/>
      <c r="G17" s="572"/>
      <c r="H17" s="225"/>
      <c r="I17" s="217"/>
      <c r="J17" s="225"/>
      <c r="K17" s="217"/>
      <c r="L17" s="225"/>
      <c r="M17" s="228"/>
      <c r="N17" s="225"/>
      <c r="O17" s="227"/>
    </row>
    <row r="18" spans="1:15" ht="15" customHeight="1">
      <c r="A18" s="521"/>
      <c r="B18" s="522"/>
      <c r="C18" s="522"/>
      <c r="D18" s="523"/>
      <c r="E18" s="552"/>
      <c r="F18" s="553"/>
      <c r="G18" s="553"/>
      <c r="H18" s="225"/>
      <c r="I18" s="217"/>
      <c r="J18" s="225"/>
      <c r="K18" s="217"/>
      <c r="L18" s="225"/>
      <c r="M18" s="228"/>
      <c r="N18" s="225"/>
      <c r="O18" s="227"/>
    </row>
    <row r="19" spans="1:15" ht="15" customHeight="1">
      <c r="A19" s="521"/>
      <c r="B19" s="522"/>
      <c r="C19" s="522"/>
      <c r="D19" s="523"/>
      <c r="E19" s="552"/>
      <c r="F19" s="553"/>
      <c r="G19" s="553"/>
      <c r="H19" s="225"/>
      <c r="I19" s="217"/>
      <c r="J19" s="225"/>
      <c r="K19" s="217"/>
      <c r="L19" s="225"/>
      <c r="M19" s="228"/>
      <c r="N19" s="225"/>
      <c r="O19" s="227"/>
    </row>
    <row r="20" spans="1:15" ht="15" customHeight="1">
      <c r="A20" s="521"/>
      <c r="B20" s="522"/>
      <c r="C20" s="522"/>
      <c r="D20" s="523"/>
      <c r="E20" s="552"/>
      <c r="F20" s="553"/>
      <c r="G20" s="553"/>
      <c r="H20" s="225"/>
      <c r="I20" s="217"/>
      <c r="J20" s="225"/>
      <c r="K20" s="217"/>
      <c r="L20" s="225"/>
      <c r="M20" s="228"/>
      <c r="N20" s="225"/>
      <c r="O20" s="227"/>
    </row>
    <row r="21" spans="1:15" ht="15" customHeight="1">
      <c r="A21" s="521"/>
      <c r="B21" s="522"/>
      <c r="C21" s="522"/>
      <c r="D21" s="523"/>
      <c r="E21" s="552"/>
      <c r="F21" s="553"/>
      <c r="G21" s="553"/>
      <c r="H21" s="225"/>
      <c r="I21" s="217"/>
      <c r="J21" s="225"/>
      <c r="K21" s="217"/>
      <c r="L21" s="225"/>
      <c r="M21" s="228"/>
      <c r="N21" s="225"/>
      <c r="O21" s="227"/>
    </row>
    <row r="22" spans="1:15" ht="15" customHeight="1">
      <c r="A22" s="521"/>
      <c r="B22" s="522"/>
      <c r="C22" s="522"/>
      <c r="D22" s="523"/>
      <c r="E22" s="552"/>
      <c r="F22" s="553"/>
      <c r="G22" s="553"/>
      <c r="H22" s="225"/>
      <c r="I22" s="217"/>
      <c r="J22" s="225"/>
      <c r="K22" s="217"/>
      <c r="L22" s="225"/>
      <c r="M22" s="228"/>
      <c r="N22" s="225"/>
      <c r="O22" s="227"/>
    </row>
    <row r="23" spans="1:15" ht="15" customHeight="1">
      <c r="A23" s="521"/>
      <c r="B23" s="522"/>
      <c r="C23" s="522"/>
      <c r="D23" s="523"/>
      <c r="E23" s="552"/>
      <c r="F23" s="553"/>
      <c r="G23" s="553"/>
      <c r="H23" s="225"/>
      <c r="I23" s="217"/>
      <c r="J23" s="225"/>
      <c r="K23" s="217"/>
      <c r="L23" s="225"/>
      <c r="M23" s="228"/>
      <c r="N23" s="225"/>
      <c r="O23" s="227"/>
    </row>
    <row r="24" spans="1:15" ht="15" customHeight="1">
      <c r="A24" s="521"/>
      <c r="B24" s="522"/>
      <c r="C24" s="522"/>
      <c r="D24" s="523"/>
      <c r="E24" s="552"/>
      <c r="F24" s="553"/>
      <c r="G24" s="553"/>
      <c r="H24" s="225"/>
      <c r="I24" s="217"/>
      <c r="J24" s="225"/>
      <c r="K24" s="217"/>
      <c r="L24" s="225"/>
      <c r="M24" s="228"/>
      <c r="N24" s="225"/>
      <c r="O24" s="227"/>
    </row>
    <row r="25" spans="1:15" ht="15" customHeight="1">
      <c r="A25" s="521"/>
      <c r="B25" s="522"/>
      <c r="C25" s="522"/>
      <c r="D25" s="523"/>
      <c r="E25" s="552"/>
      <c r="F25" s="553"/>
      <c r="G25" s="553"/>
      <c r="H25" s="225"/>
      <c r="I25" s="217"/>
      <c r="J25" s="225"/>
      <c r="K25" s="217"/>
      <c r="L25" s="225"/>
      <c r="M25" s="228"/>
      <c r="N25" s="225"/>
      <c r="O25" s="227"/>
    </row>
    <row r="26" spans="1:15" ht="15" customHeight="1">
      <c r="A26" s="521"/>
      <c r="B26" s="522"/>
      <c r="C26" s="522"/>
      <c r="D26" s="523"/>
      <c r="E26" s="552"/>
      <c r="F26" s="553"/>
      <c r="G26" s="553"/>
      <c r="H26" s="225"/>
      <c r="I26" s="217"/>
      <c r="J26" s="225"/>
      <c r="K26" s="217"/>
      <c r="L26" s="225"/>
      <c r="M26" s="228"/>
      <c r="N26" s="225"/>
      <c r="O26" s="227"/>
    </row>
    <row r="27" spans="1:15" ht="15" customHeight="1">
      <c r="A27" s="521"/>
      <c r="B27" s="522"/>
      <c r="C27" s="522"/>
      <c r="D27" s="523"/>
      <c r="E27" s="552"/>
      <c r="F27" s="553"/>
      <c r="G27" s="553"/>
      <c r="H27" s="225"/>
      <c r="I27" s="217"/>
      <c r="J27" s="225"/>
      <c r="K27" s="217"/>
      <c r="L27" s="225"/>
      <c r="M27" s="228"/>
      <c r="N27" s="225"/>
      <c r="O27" s="227"/>
    </row>
    <row r="28" spans="1:15" ht="15" customHeight="1">
      <c r="A28" s="521"/>
      <c r="B28" s="522"/>
      <c r="C28" s="522"/>
      <c r="D28" s="523"/>
      <c r="E28" s="552"/>
      <c r="F28" s="553"/>
      <c r="G28" s="553"/>
      <c r="H28" s="225"/>
      <c r="I28" s="217"/>
      <c r="J28" s="225"/>
      <c r="K28" s="217"/>
      <c r="L28" s="225"/>
      <c r="M28" s="228"/>
      <c r="N28" s="225"/>
      <c r="O28" s="227"/>
    </row>
    <row r="29" spans="1:15" ht="15" customHeight="1">
      <c r="A29" s="521"/>
      <c r="B29" s="522"/>
      <c r="C29" s="522"/>
      <c r="D29" s="523"/>
      <c r="E29" s="552"/>
      <c r="F29" s="553"/>
      <c r="G29" s="553"/>
      <c r="H29" s="225"/>
      <c r="I29" s="217"/>
      <c r="J29" s="225"/>
      <c r="K29" s="217"/>
      <c r="L29" s="225"/>
      <c r="M29" s="228"/>
      <c r="N29" s="225"/>
      <c r="O29" s="227"/>
    </row>
    <row r="30" spans="1:15" ht="15" customHeight="1">
      <c r="A30" s="521"/>
      <c r="B30" s="522"/>
      <c r="C30" s="522"/>
      <c r="D30" s="523"/>
      <c r="E30" s="552"/>
      <c r="F30" s="553"/>
      <c r="G30" s="553"/>
      <c r="H30" s="225"/>
      <c r="I30" s="217"/>
      <c r="J30" s="225"/>
      <c r="K30" s="217"/>
      <c r="L30" s="225"/>
      <c r="M30" s="228"/>
      <c r="N30" s="225"/>
      <c r="O30" s="227"/>
    </row>
    <row r="31" spans="1:15" ht="15" customHeight="1">
      <c r="A31" s="521"/>
      <c r="B31" s="522"/>
      <c r="C31" s="522"/>
      <c r="D31" s="523"/>
      <c r="E31" s="552"/>
      <c r="F31" s="553"/>
      <c r="G31" s="553"/>
      <c r="H31" s="225"/>
      <c r="I31" s="217"/>
      <c r="J31" s="225"/>
      <c r="K31" s="217"/>
      <c r="L31" s="225"/>
      <c r="M31" s="228"/>
      <c r="N31" s="225"/>
      <c r="O31" s="227"/>
    </row>
    <row r="32" spans="1:15" ht="15" customHeight="1">
      <c r="A32" s="521"/>
      <c r="B32" s="522"/>
      <c r="C32" s="522"/>
      <c r="D32" s="523"/>
      <c r="E32" s="552"/>
      <c r="F32" s="553"/>
      <c r="G32" s="553"/>
      <c r="H32" s="225"/>
      <c r="I32" s="217"/>
      <c r="J32" s="225"/>
      <c r="K32" s="217"/>
      <c r="L32" s="225"/>
      <c r="M32" s="228"/>
      <c r="N32" s="225"/>
      <c r="O32" s="227"/>
    </row>
    <row r="33" spans="1:15" ht="15" customHeight="1">
      <c r="A33" s="521"/>
      <c r="B33" s="522"/>
      <c r="C33" s="522"/>
      <c r="D33" s="523"/>
      <c r="E33" s="552"/>
      <c r="F33" s="553"/>
      <c r="G33" s="553"/>
      <c r="H33" s="225"/>
      <c r="I33" s="217"/>
      <c r="J33" s="225"/>
      <c r="K33" s="217"/>
      <c r="L33" s="225"/>
      <c r="M33" s="228"/>
      <c r="N33" s="225"/>
      <c r="O33" s="227"/>
    </row>
    <row r="34" spans="1:15" ht="15" customHeight="1">
      <c r="A34" s="521"/>
      <c r="B34" s="522"/>
      <c r="C34" s="522"/>
      <c r="D34" s="523"/>
      <c r="E34" s="552"/>
      <c r="F34" s="572"/>
      <c r="G34" s="572"/>
      <c r="H34" s="225"/>
      <c r="I34" s="217"/>
      <c r="J34" s="225"/>
      <c r="K34" s="217"/>
      <c r="L34" s="225"/>
      <c r="M34" s="228"/>
      <c r="N34" s="225"/>
      <c r="O34" s="218" t="s">
        <v>346</v>
      </c>
    </row>
    <row r="35" spans="1:15" ht="15" customHeight="1">
      <c r="A35" s="521"/>
      <c r="B35" s="522"/>
      <c r="C35" s="522"/>
      <c r="D35" s="523"/>
      <c r="E35" s="552"/>
      <c r="F35" s="572"/>
      <c r="G35" s="572"/>
      <c r="H35" s="225"/>
      <c r="I35" s="217"/>
      <c r="J35" s="225"/>
      <c r="K35" s="217"/>
      <c r="L35" s="225"/>
      <c r="M35" s="228"/>
      <c r="N35" s="225"/>
      <c r="O35" s="218" t="s">
        <v>346</v>
      </c>
    </row>
    <row r="36" spans="1:15" ht="15" customHeight="1">
      <c r="A36" s="521"/>
      <c r="B36" s="522"/>
      <c r="C36" s="522"/>
      <c r="D36" s="523"/>
      <c r="E36" s="552"/>
      <c r="F36" s="572"/>
      <c r="G36" s="572"/>
      <c r="H36" s="225"/>
      <c r="I36" s="217"/>
      <c r="J36" s="225"/>
      <c r="K36" s="217"/>
      <c r="L36" s="225"/>
      <c r="M36" s="228"/>
      <c r="N36" s="225"/>
      <c r="O36" s="218" t="s">
        <v>346</v>
      </c>
    </row>
    <row r="37" spans="1:15" ht="15" customHeight="1">
      <c r="A37" s="521"/>
      <c r="B37" s="522"/>
      <c r="C37" s="522"/>
      <c r="D37" s="523"/>
      <c r="E37" s="552"/>
      <c r="F37" s="572"/>
      <c r="G37" s="572"/>
      <c r="H37" s="225"/>
      <c r="I37" s="217"/>
      <c r="J37" s="225"/>
      <c r="K37" s="217"/>
      <c r="L37" s="225"/>
      <c r="M37" s="228"/>
      <c r="N37" s="225"/>
      <c r="O37" s="218" t="s">
        <v>346</v>
      </c>
    </row>
    <row r="38" spans="1:15" ht="15" customHeight="1">
      <c r="A38" s="521"/>
      <c r="B38" s="522"/>
      <c r="C38" s="522"/>
      <c r="D38" s="523"/>
      <c r="E38" s="552"/>
      <c r="F38" s="572"/>
      <c r="G38" s="572"/>
      <c r="H38" s="225"/>
      <c r="I38" s="217"/>
      <c r="J38" s="225"/>
      <c r="K38" s="217"/>
      <c r="L38" s="225"/>
      <c r="M38" s="228"/>
      <c r="N38" s="225"/>
      <c r="O38" s="218" t="s">
        <v>346</v>
      </c>
    </row>
    <row r="39" spans="1:15" ht="15" customHeight="1">
      <c r="A39" s="521"/>
      <c r="B39" s="522"/>
      <c r="C39" s="522"/>
      <c r="D39" s="523"/>
      <c r="E39" s="552"/>
      <c r="F39" s="572"/>
      <c r="G39" s="572"/>
      <c r="H39" s="225"/>
      <c r="I39" s="217"/>
      <c r="J39" s="225"/>
      <c r="K39" s="217"/>
      <c r="L39" s="225"/>
      <c r="M39" s="217"/>
      <c r="N39" s="225"/>
      <c r="O39" s="218" t="s">
        <v>346</v>
      </c>
    </row>
    <row r="40" spans="1:15" ht="15" customHeight="1">
      <c r="A40" s="521"/>
      <c r="B40" s="522"/>
      <c r="C40" s="522"/>
      <c r="D40" s="523"/>
      <c r="E40" s="552"/>
      <c r="F40" s="572"/>
      <c r="G40" s="572"/>
      <c r="H40" s="225"/>
      <c r="I40" s="217"/>
      <c r="J40" s="225"/>
      <c r="K40" s="217"/>
      <c r="L40" s="225"/>
      <c r="M40" s="217"/>
      <c r="N40" s="225"/>
      <c r="O40" s="218" t="s">
        <v>346</v>
      </c>
    </row>
    <row r="41" spans="1:15" ht="15" customHeight="1">
      <c r="A41" s="521"/>
      <c r="B41" s="522"/>
      <c r="C41" s="522"/>
      <c r="D41" s="523"/>
      <c r="E41" s="552"/>
      <c r="F41" s="572"/>
      <c r="G41" s="572"/>
      <c r="H41" s="225"/>
      <c r="I41" s="217"/>
      <c r="J41" s="225"/>
      <c r="K41" s="217"/>
      <c r="L41" s="225"/>
      <c r="M41" s="217"/>
      <c r="N41" s="225"/>
      <c r="O41" s="218" t="s">
        <v>346</v>
      </c>
    </row>
    <row r="42" spans="1:15" ht="15" customHeight="1">
      <c r="A42" s="521"/>
      <c r="B42" s="522"/>
      <c r="C42" s="522"/>
      <c r="D42" s="523"/>
      <c r="E42" s="586"/>
      <c r="F42" s="587"/>
      <c r="G42" s="587"/>
      <c r="H42" s="229"/>
      <c r="I42" s="217"/>
      <c r="J42" s="229"/>
      <c r="K42" s="217"/>
      <c r="L42" s="229"/>
      <c r="M42" s="217"/>
      <c r="N42" s="229"/>
      <c r="O42" s="218" t="s">
        <v>346</v>
      </c>
    </row>
    <row r="43" spans="1:15" ht="15.75" customHeight="1">
      <c r="A43" s="230" t="s">
        <v>347</v>
      </c>
      <c r="B43" s="231"/>
      <c r="C43" s="231"/>
      <c r="D43" s="231"/>
      <c r="E43" s="231"/>
      <c r="F43" s="231"/>
      <c r="G43" s="232"/>
      <c r="H43" s="233" t="s">
        <v>348</v>
      </c>
      <c r="I43" s="234"/>
      <c r="J43" s="235"/>
      <c r="K43" s="234"/>
      <c r="L43" s="235"/>
      <c r="M43" s="234"/>
      <c r="N43" s="235"/>
      <c r="O43" s="236"/>
    </row>
    <row r="44" spans="1:15" ht="15.75" customHeight="1">
      <c r="A44" s="588"/>
      <c r="B44" s="522"/>
      <c r="C44" s="522"/>
      <c r="D44" s="522"/>
      <c r="E44" s="522"/>
      <c r="F44" s="522"/>
      <c r="G44" s="589"/>
      <c r="H44" s="233" t="s">
        <v>349</v>
      </c>
      <c r="I44" s="235" t="s">
        <v>350</v>
      </c>
      <c r="J44" s="235"/>
      <c r="K44" s="560" t="s">
        <v>351</v>
      </c>
      <c r="L44" s="568"/>
      <c r="M44" s="561"/>
      <c r="N44" s="576">
        <f>ROUND(SUM(O13:O42),2)</f>
        <v>2</v>
      </c>
      <c r="O44" s="569"/>
    </row>
    <row r="45" spans="1:15" ht="15.75" customHeight="1">
      <c r="A45" s="590"/>
      <c r="B45" s="522"/>
      <c r="C45" s="522"/>
      <c r="D45" s="522"/>
      <c r="E45" s="522"/>
      <c r="F45" s="522"/>
      <c r="G45" s="589"/>
      <c r="H45" s="233" t="s">
        <v>352</v>
      </c>
      <c r="I45" s="235" t="s">
        <v>353</v>
      </c>
      <c r="J45" s="235"/>
      <c r="K45" s="237"/>
      <c r="L45" s="237"/>
      <c r="M45" s="237"/>
      <c r="N45" s="238"/>
      <c r="O45" s="239"/>
    </row>
    <row r="46" spans="1:15" ht="15.75" customHeight="1">
      <c r="A46" s="590"/>
      <c r="B46" s="522"/>
      <c r="C46" s="522"/>
      <c r="D46" s="522"/>
      <c r="E46" s="522"/>
      <c r="F46" s="522"/>
      <c r="G46" s="589"/>
      <c r="H46" s="233" t="s">
        <v>354</v>
      </c>
      <c r="I46" s="235" t="s">
        <v>355</v>
      </c>
      <c r="J46" s="235"/>
      <c r="K46" s="560" t="s">
        <v>356</v>
      </c>
      <c r="L46" s="568"/>
      <c r="M46" s="561"/>
      <c r="N46" s="576">
        <f>ROUND(N44,2)</f>
        <v>2</v>
      </c>
      <c r="O46" s="577"/>
    </row>
    <row r="47" spans="1:15" ht="15.75" customHeight="1">
      <c r="A47" s="590"/>
      <c r="B47" s="522"/>
      <c r="C47" s="522"/>
      <c r="D47" s="522"/>
      <c r="E47" s="522"/>
      <c r="F47" s="522"/>
      <c r="G47" s="589"/>
      <c r="H47" s="233" t="s">
        <v>357</v>
      </c>
      <c r="I47" s="235" t="s">
        <v>358</v>
      </c>
      <c r="J47" s="235"/>
      <c r="K47" s="235"/>
      <c r="L47" s="235"/>
      <c r="M47" s="235"/>
      <c r="N47" s="235"/>
      <c r="O47" s="240"/>
    </row>
    <row r="48" spans="1:15" ht="15.75" customHeight="1">
      <c r="A48" s="590"/>
      <c r="B48" s="522"/>
      <c r="C48" s="522"/>
      <c r="D48" s="522"/>
      <c r="E48" s="522"/>
      <c r="F48" s="522"/>
      <c r="G48" s="589"/>
      <c r="H48" s="233" t="s">
        <v>359</v>
      </c>
      <c r="I48" s="235" t="s">
        <v>360</v>
      </c>
      <c r="J48" s="235"/>
      <c r="K48" s="235"/>
      <c r="L48" s="235"/>
      <c r="M48" s="235"/>
      <c r="N48" s="235"/>
      <c r="O48" s="240"/>
    </row>
    <row r="49" spans="1:15" ht="15.75" customHeight="1">
      <c r="A49" s="590"/>
      <c r="B49" s="585"/>
      <c r="C49" s="585"/>
      <c r="D49" s="585"/>
      <c r="E49" s="585"/>
      <c r="F49" s="585"/>
      <c r="G49" s="591"/>
      <c r="H49" s="233" t="s">
        <v>361</v>
      </c>
      <c r="I49" s="235" t="s">
        <v>362</v>
      </c>
      <c r="J49" s="235"/>
      <c r="K49" s="235"/>
      <c r="L49" s="235"/>
      <c r="M49" s="235"/>
      <c r="N49" s="235"/>
      <c r="O49" s="240"/>
    </row>
    <row r="50" spans="1:15" ht="36" customHeight="1">
      <c r="A50" s="257" t="s">
        <v>363</v>
      </c>
      <c r="B50" s="243"/>
      <c r="C50" s="243"/>
      <c r="D50" s="243"/>
      <c r="E50" s="250"/>
      <c r="F50" s="251"/>
      <c r="G50" s="251"/>
      <c r="H50" s="251"/>
      <c r="I50" s="251"/>
      <c r="J50" s="251"/>
      <c r="K50" s="251"/>
      <c r="L50" s="251"/>
      <c r="M50" s="251"/>
      <c r="N50" s="251"/>
      <c r="O50" s="252"/>
    </row>
    <row r="51" spans="1:15" ht="15.75" customHeight="1">
      <c r="A51" s="578" t="s">
        <v>418</v>
      </c>
      <c r="B51" s="579"/>
      <c r="C51" s="579"/>
      <c r="D51" s="580"/>
      <c r="E51" s="246"/>
      <c r="F51" s="247"/>
      <c r="G51" s="247"/>
      <c r="H51" s="247"/>
      <c r="I51" s="247"/>
      <c r="J51" s="247"/>
      <c r="K51" s="247"/>
      <c r="L51" s="247"/>
      <c r="M51" s="247"/>
      <c r="N51" s="247"/>
      <c r="O51" s="253"/>
    </row>
    <row r="52" spans="1:15" ht="15.75" customHeight="1">
      <c r="A52" s="581" t="s">
        <v>409</v>
      </c>
      <c r="B52" s="582"/>
      <c r="C52" s="582"/>
      <c r="D52" s="583"/>
      <c r="E52" s="254"/>
      <c r="F52" s="255"/>
      <c r="G52" s="255"/>
      <c r="H52" s="255"/>
      <c r="I52" s="255"/>
      <c r="J52" s="255"/>
      <c r="K52" s="255"/>
      <c r="L52" s="255"/>
      <c r="M52" s="255"/>
      <c r="N52" s="255"/>
      <c r="O52" s="256"/>
    </row>
    <row r="53" spans="1:15" ht="15.75" customHeight="1">
      <c r="A53" s="262"/>
      <c r="D53" s="242"/>
      <c r="E53" s="246"/>
      <c r="F53" s="247"/>
      <c r="G53" s="247"/>
      <c r="H53" s="247"/>
      <c r="I53" s="247"/>
      <c r="J53" s="247"/>
      <c r="K53" s="247"/>
      <c r="L53" s="247"/>
      <c r="M53" s="247"/>
      <c r="N53" s="247"/>
      <c r="O53" s="248"/>
    </row>
    <row r="54" spans="1:15" ht="15" customHeight="1">
      <c r="I54" s="215"/>
      <c r="J54" s="215"/>
      <c r="K54" s="215"/>
      <c r="L54" s="215"/>
      <c r="M54" s="215"/>
      <c r="N54" s="215"/>
      <c r="O54" s="215"/>
    </row>
    <row r="55" spans="1:15" ht="15" customHeight="1">
      <c r="I55" s="215"/>
      <c r="J55" s="215"/>
      <c r="K55" s="215"/>
      <c r="L55" s="215"/>
      <c r="M55" s="215"/>
      <c r="N55" s="215"/>
      <c r="O55" s="215"/>
    </row>
    <row r="57" spans="1:15" ht="15" customHeight="1">
      <c r="C57" s="241"/>
    </row>
  </sheetData>
  <mergeCells count="57">
    <mergeCell ref="A51:D51"/>
    <mergeCell ref="A52:D52"/>
    <mergeCell ref="E19:G19"/>
    <mergeCell ref="E20:G20"/>
    <mergeCell ref="E21:G21"/>
    <mergeCell ref="E33:G33"/>
    <mergeCell ref="E22:G22"/>
    <mergeCell ref="E23:G23"/>
    <mergeCell ref="E24:G24"/>
    <mergeCell ref="E25:G25"/>
    <mergeCell ref="E26:G26"/>
    <mergeCell ref="E27:G27"/>
    <mergeCell ref="E28:G28"/>
    <mergeCell ref="E29:G29"/>
    <mergeCell ref="E30:G30"/>
    <mergeCell ref="E31:G31"/>
    <mergeCell ref="N44:O44"/>
    <mergeCell ref="K46:M46"/>
    <mergeCell ref="N46:O46"/>
    <mergeCell ref="E34:G34"/>
    <mergeCell ref="E35:G35"/>
    <mergeCell ref="E36:G36"/>
    <mergeCell ref="E37:G37"/>
    <mergeCell ref="E38:G38"/>
    <mergeCell ref="E39:G39"/>
    <mergeCell ref="E40:G40"/>
    <mergeCell ref="E41:G41"/>
    <mergeCell ref="E42:G42"/>
    <mergeCell ref="A44:G49"/>
    <mergeCell ref="K44:M44"/>
    <mergeCell ref="A13:D42"/>
    <mergeCell ref="E13:G13"/>
    <mergeCell ref="E32:G32"/>
    <mergeCell ref="A8:B8"/>
    <mergeCell ref="C8:E8"/>
    <mergeCell ref="F8:G8"/>
    <mergeCell ref="H8:O8"/>
    <mergeCell ref="A9:O10"/>
    <mergeCell ref="B11:C11"/>
    <mergeCell ref="E11:G12"/>
    <mergeCell ref="H11:M11"/>
    <mergeCell ref="N11:O11"/>
    <mergeCell ref="B12:C12"/>
    <mergeCell ref="E14:G14"/>
    <mergeCell ref="E15:G15"/>
    <mergeCell ref="E16:G16"/>
    <mergeCell ref="E17:G17"/>
    <mergeCell ref="E18:G18"/>
    <mergeCell ref="A7:B7"/>
    <mergeCell ref="C7:E7"/>
    <mergeCell ref="F7:G7"/>
    <mergeCell ref="H7:O7"/>
    <mergeCell ref="A1:D4"/>
    <mergeCell ref="E1:M4"/>
    <mergeCell ref="N1:O4"/>
    <mergeCell ref="A5:B6"/>
    <mergeCell ref="C5:O6"/>
  </mergeCells>
  <printOptions horizontalCentered="1" verticalCentered="1"/>
  <pageMargins left="0.70866141732283472" right="0.70866141732283472" top="0.74803149606299213" bottom="0.74803149606299213" header="0" footer="0"/>
  <pageSetup scale="53" fitToHeight="5" orientation="landscape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O57"/>
  <sheetViews>
    <sheetView view="pageBreakPreview" topLeftCell="A34" zoomScale="75" zoomScaleNormal="70" zoomScaleSheetLayoutView="75" workbookViewId="0">
      <selection activeCell="C55" sqref="C55"/>
    </sheetView>
  </sheetViews>
  <sheetFormatPr baseColWidth="10" defaultColWidth="12.625" defaultRowHeight="15" customHeight="1"/>
  <cols>
    <col min="1" max="1" width="10" style="216" customWidth="1"/>
    <col min="2" max="2" width="8" style="216" customWidth="1"/>
    <col min="3" max="3" width="47.625" style="216" customWidth="1"/>
    <col min="4" max="4" width="24.125" style="216" customWidth="1"/>
    <col min="5" max="5" width="9.25" style="216" customWidth="1"/>
    <col min="6" max="6" width="13.5" style="216" customWidth="1"/>
    <col min="7" max="7" width="14.375" style="216" customWidth="1"/>
    <col min="8" max="12" width="9.25" style="216" customWidth="1"/>
    <col min="13" max="13" width="8.125" style="216" customWidth="1"/>
    <col min="14" max="14" width="10.125" style="216" customWidth="1"/>
    <col min="15" max="15" width="9.25" style="216" customWidth="1"/>
    <col min="16" max="24" width="8" style="215" customWidth="1"/>
    <col min="25" max="16384" width="12.625" style="215"/>
  </cols>
  <sheetData>
    <row r="1" spans="1:15" ht="16.5" customHeight="1">
      <c r="A1" s="518"/>
      <c r="B1" s="519"/>
      <c r="C1" s="519"/>
      <c r="D1" s="520"/>
      <c r="E1" s="527" t="s">
        <v>325</v>
      </c>
      <c r="F1" s="528"/>
      <c r="G1" s="528"/>
      <c r="H1" s="528"/>
      <c r="I1" s="528"/>
      <c r="J1" s="528"/>
      <c r="K1" s="528"/>
      <c r="L1" s="528"/>
      <c r="M1" s="529"/>
      <c r="N1" s="536" t="s">
        <v>326</v>
      </c>
      <c r="O1" s="537"/>
    </row>
    <row r="2" spans="1:15" ht="16.5" customHeight="1">
      <c r="A2" s="521"/>
      <c r="B2" s="522"/>
      <c r="C2" s="522"/>
      <c r="D2" s="523"/>
      <c r="E2" s="530"/>
      <c r="F2" s="531"/>
      <c r="G2" s="531"/>
      <c r="H2" s="531"/>
      <c r="I2" s="531"/>
      <c r="J2" s="531"/>
      <c r="K2" s="531"/>
      <c r="L2" s="531"/>
      <c r="M2" s="532"/>
      <c r="N2" s="538"/>
      <c r="O2" s="539"/>
    </row>
    <row r="3" spans="1:15" ht="16.5" customHeight="1">
      <c r="A3" s="521"/>
      <c r="B3" s="522"/>
      <c r="C3" s="522"/>
      <c r="D3" s="523"/>
      <c r="E3" s="530"/>
      <c r="F3" s="531"/>
      <c r="G3" s="531"/>
      <c r="H3" s="531"/>
      <c r="I3" s="531"/>
      <c r="J3" s="531"/>
      <c r="K3" s="531"/>
      <c r="L3" s="531"/>
      <c r="M3" s="532"/>
      <c r="N3" s="538"/>
      <c r="O3" s="539"/>
    </row>
    <row r="4" spans="1:15" ht="16.5" customHeight="1">
      <c r="A4" s="524"/>
      <c r="B4" s="525"/>
      <c r="C4" s="525"/>
      <c r="D4" s="526"/>
      <c r="E4" s="533"/>
      <c r="F4" s="534"/>
      <c r="G4" s="534"/>
      <c r="H4" s="534"/>
      <c r="I4" s="534"/>
      <c r="J4" s="534"/>
      <c r="K4" s="534"/>
      <c r="L4" s="534"/>
      <c r="M4" s="535"/>
      <c r="N4" s="540"/>
      <c r="O4" s="541"/>
    </row>
    <row r="5" spans="1:15" ht="17.45" customHeight="1">
      <c r="A5" s="542" t="s">
        <v>327</v>
      </c>
      <c r="B5" s="543"/>
      <c r="C5" s="546" t="s">
        <v>370</v>
      </c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8"/>
    </row>
    <row r="6" spans="1:15" ht="17.45" customHeight="1">
      <c r="A6" s="544"/>
      <c r="B6" s="545"/>
      <c r="C6" s="549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1"/>
    </row>
    <row r="7" spans="1:15" ht="16.5" customHeight="1">
      <c r="A7" s="510" t="s">
        <v>328</v>
      </c>
      <c r="B7" s="511"/>
      <c r="C7" s="512" t="s">
        <v>329</v>
      </c>
      <c r="D7" s="512"/>
      <c r="E7" s="513"/>
      <c r="F7" s="514" t="s">
        <v>330</v>
      </c>
      <c r="G7" s="515"/>
      <c r="H7" s="516" t="s">
        <v>146</v>
      </c>
      <c r="I7" s="516"/>
      <c r="J7" s="516"/>
      <c r="K7" s="516"/>
      <c r="L7" s="516"/>
      <c r="M7" s="516"/>
      <c r="N7" s="516"/>
      <c r="O7" s="517"/>
    </row>
    <row r="8" spans="1:15" ht="19.5" customHeight="1">
      <c r="A8" s="510" t="s">
        <v>331</v>
      </c>
      <c r="B8" s="511"/>
      <c r="C8" s="512"/>
      <c r="D8" s="512"/>
      <c r="E8" s="513"/>
      <c r="F8" s="514" t="s">
        <v>332</v>
      </c>
      <c r="G8" s="515"/>
      <c r="H8" s="516"/>
      <c r="I8" s="516"/>
      <c r="J8" s="516"/>
      <c r="K8" s="516"/>
      <c r="L8" s="516"/>
      <c r="M8" s="516"/>
      <c r="N8" s="516"/>
      <c r="O8" s="517"/>
    </row>
    <row r="9" spans="1:15" ht="14.25">
      <c r="A9" s="554" t="s">
        <v>325</v>
      </c>
      <c r="B9" s="555"/>
      <c r="C9" s="555"/>
      <c r="D9" s="555"/>
      <c r="E9" s="555"/>
      <c r="F9" s="555"/>
      <c r="G9" s="555"/>
      <c r="H9" s="555"/>
      <c r="I9" s="555"/>
      <c r="J9" s="555"/>
      <c r="K9" s="555"/>
      <c r="L9" s="555"/>
      <c r="M9" s="555"/>
      <c r="N9" s="555"/>
      <c r="O9" s="556"/>
    </row>
    <row r="10" spans="1:15" ht="14.25">
      <c r="A10" s="557"/>
      <c r="B10" s="558"/>
      <c r="C10" s="558"/>
      <c r="D10" s="558"/>
      <c r="E10" s="558"/>
      <c r="F10" s="558"/>
      <c r="G10" s="558"/>
      <c r="H10" s="558"/>
      <c r="I10" s="558"/>
      <c r="J10" s="558"/>
      <c r="K10" s="558"/>
      <c r="L10" s="558"/>
      <c r="M10" s="558"/>
      <c r="N10" s="558"/>
      <c r="O10" s="559"/>
    </row>
    <row r="11" spans="1:15">
      <c r="A11" s="219" t="s">
        <v>333</v>
      </c>
      <c r="B11" s="560" t="s">
        <v>334</v>
      </c>
      <c r="C11" s="561"/>
      <c r="D11" s="220" t="s">
        <v>132</v>
      </c>
      <c r="E11" s="562" t="s">
        <v>335</v>
      </c>
      <c r="F11" s="563"/>
      <c r="G11" s="564"/>
      <c r="H11" s="567" t="s">
        <v>336</v>
      </c>
      <c r="I11" s="568"/>
      <c r="J11" s="563"/>
      <c r="K11" s="568"/>
      <c r="L11" s="563"/>
      <c r="M11" s="561"/>
      <c r="N11" s="567" t="s">
        <v>337</v>
      </c>
      <c r="O11" s="569"/>
    </row>
    <row r="12" spans="1:15" ht="49.7" customHeight="1">
      <c r="A12" s="219" t="s">
        <v>20</v>
      </c>
      <c r="B12" s="570" t="str">
        <f>VLOOKUP(A12,'CUADRO PPAL'!B:G,2,FALSE)</f>
        <v xml:space="preserve"> Piso en Baldosa de Granito 0,3*0,3</v>
      </c>
      <c r="C12" s="571"/>
      <c r="D12" s="221" t="str">
        <f>VLOOKUP(A12,'CUADRO PPAL'!B:G,3,FALSE)</f>
        <v>M2</v>
      </c>
      <c r="E12" s="565"/>
      <c r="F12" s="566"/>
      <c r="G12" s="566"/>
      <c r="H12" s="222" t="s">
        <v>338</v>
      </c>
      <c r="I12" s="223" t="s">
        <v>339</v>
      </c>
      <c r="J12" s="222" t="s">
        <v>340</v>
      </c>
      <c r="K12" s="223" t="s">
        <v>341</v>
      </c>
      <c r="L12" s="222" t="s">
        <v>367</v>
      </c>
      <c r="M12" s="223" t="s">
        <v>343</v>
      </c>
      <c r="N12" s="222" t="s">
        <v>344</v>
      </c>
      <c r="O12" s="224" t="s">
        <v>345</v>
      </c>
    </row>
    <row r="13" spans="1:15" ht="15" customHeight="1">
      <c r="A13" s="573"/>
      <c r="B13" s="574"/>
      <c r="C13" s="574"/>
      <c r="D13" s="575"/>
      <c r="E13" s="552" t="s">
        <v>413</v>
      </c>
      <c r="F13" s="553"/>
      <c r="G13" s="553"/>
      <c r="H13" s="225"/>
      <c r="I13" s="217"/>
      <c r="J13" s="225"/>
      <c r="K13" s="217">
        <v>14</v>
      </c>
      <c r="L13" s="226"/>
      <c r="M13" s="228"/>
      <c r="N13" s="225">
        <v>1</v>
      </c>
      <c r="O13" s="227">
        <f>N13*K13</f>
        <v>14</v>
      </c>
    </row>
    <row r="14" spans="1:15" ht="15" customHeight="1">
      <c r="A14" s="521"/>
      <c r="B14" s="522"/>
      <c r="C14" s="522"/>
      <c r="D14" s="523"/>
      <c r="E14" s="552"/>
      <c r="F14" s="553"/>
      <c r="G14" s="553"/>
      <c r="H14" s="225"/>
      <c r="I14" s="217"/>
      <c r="J14" s="225"/>
      <c r="K14" s="217"/>
      <c r="L14" s="225"/>
      <c r="M14" s="228"/>
      <c r="N14" s="225"/>
      <c r="O14" s="227"/>
    </row>
    <row r="15" spans="1:15" ht="15" customHeight="1">
      <c r="A15" s="521"/>
      <c r="B15" s="522"/>
      <c r="C15" s="522"/>
      <c r="D15" s="523"/>
      <c r="E15" s="552"/>
      <c r="F15" s="553"/>
      <c r="G15" s="553"/>
      <c r="H15" s="225"/>
      <c r="I15" s="217"/>
      <c r="J15" s="225"/>
      <c r="K15" s="217"/>
      <c r="L15" s="225"/>
      <c r="M15" s="228"/>
      <c r="N15" s="225"/>
      <c r="O15" s="227"/>
    </row>
    <row r="16" spans="1:15" ht="15" customHeight="1">
      <c r="A16" s="521"/>
      <c r="B16" s="522"/>
      <c r="C16" s="522"/>
      <c r="D16" s="523"/>
      <c r="E16" s="552"/>
      <c r="F16" s="553"/>
      <c r="G16" s="553"/>
      <c r="H16" s="225"/>
      <c r="I16" s="217"/>
      <c r="J16" s="225"/>
      <c r="K16" s="217"/>
      <c r="L16" s="225"/>
      <c r="M16" s="228"/>
      <c r="N16" s="225"/>
      <c r="O16" s="227"/>
    </row>
    <row r="17" spans="1:15" ht="15" customHeight="1">
      <c r="A17" s="521"/>
      <c r="B17" s="522"/>
      <c r="C17" s="522"/>
      <c r="D17" s="523"/>
      <c r="E17" s="552"/>
      <c r="F17" s="572"/>
      <c r="G17" s="572"/>
      <c r="H17" s="225"/>
      <c r="I17" s="217"/>
      <c r="J17" s="225"/>
      <c r="K17" s="217"/>
      <c r="L17" s="225"/>
      <c r="M17" s="228"/>
      <c r="N17" s="225"/>
      <c r="O17" s="227"/>
    </row>
    <row r="18" spans="1:15" ht="15" customHeight="1">
      <c r="A18" s="521"/>
      <c r="B18" s="522"/>
      <c r="C18" s="522"/>
      <c r="D18" s="523"/>
      <c r="E18" s="552"/>
      <c r="F18" s="553"/>
      <c r="G18" s="553"/>
      <c r="H18" s="225"/>
      <c r="I18" s="217"/>
      <c r="J18" s="225"/>
      <c r="K18" s="217"/>
      <c r="L18" s="225"/>
      <c r="M18" s="228"/>
      <c r="N18" s="225"/>
      <c r="O18" s="227"/>
    </row>
    <row r="19" spans="1:15" ht="15" customHeight="1">
      <c r="A19" s="521"/>
      <c r="B19" s="522"/>
      <c r="C19" s="522"/>
      <c r="D19" s="523"/>
      <c r="E19" s="552"/>
      <c r="F19" s="553"/>
      <c r="G19" s="553"/>
      <c r="H19" s="225"/>
      <c r="I19" s="217"/>
      <c r="J19" s="225"/>
      <c r="K19" s="217"/>
      <c r="L19" s="225"/>
      <c r="M19" s="228"/>
      <c r="N19" s="225"/>
      <c r="O19" s="227"/>
    </row>
    <row r="20" spans="1:15" ht="15" customHeight="1">
      <c r="A20" s="521"/>
      <c r="B20" s="522"/>
      <c r="C20" s="522"/>
      <c r="D20" s="523"/>
      <c r="E20" s="552"/>
      <c r="F20" s="553"/>
      <c r="G20" s="553"/>
      <c r="H20" s="225"/>
      <c r="I20" s="217"/>
      <c r="J20" s="225"/>
      <c r="K20" s="217"/>
      <c r="L20" s="225"/>
      <c r="M20" s="228"/>
      <c r="N20" s="225"/>
      <c r="O20" s="227"/>
    </row>
    <row r="21" spans="1:15" ht="15" customHeight="1">
      <c r="A21" s="521"/>
      <c r="B21" s="522"/>
      <c r="C21" s="522"/>
      <c r="D21" s="523"/>
      <c r="E21" s="552"/>
      <c r="F21" s="553"/>
      <c r="G21" s="553"/>
      <c r="H21" s="225"/>
      <c r="I21" s="217"/>
      <c r="J21" s="225"/>
      <c r="K21" s="217"/>
      <c r="L21" s="225"/>
      <c r="M21" s="228"/>
      <c r="N21" s="225"/>
      <c r="O21" s="227"/>
    </row>
    <row r="22" spans="1:15" ht="15" customHeight="1">
      <c r="A22" s="521"/>
      <c r="B22" s="522"/>
      <c r="C22" s="522"/>
      <c r="D22" s="523"/>
      <c r="E22" s="552"/>
      <c r="F22" s="553"/>
      <c r="G22" s="553"/>
      <c r="H22" s="225"/>
      <c r="I22" s="217"/>
      <c r="J22" s="225"/>
      <c r="K22" s="217"/>
      <c r="L22" s="225"/>
      <c r="M22" s="228"/>
      <c r="N22" s="225"/>
      <c r="O22" s="227"/>
    </row>
    <row r="23" spans="1:15" ht="15" customHeight="1">
      <c r="A23" s="521"/>
      <c r="B23" s="522"/>
      <c r="C23" s="522"/>
      <c r="D23" s="523"/>
      <c r="E23" s="552"/>
      <c r="F23" s="553"/>
      <c r="G23" s="553"/>
      <c r="H23" s="225"/>
      <c r="I23" s="217"/>
      <c r="J23" s="225"/>
      <c r="K23" s="217"/>
      <c r="L23" s="225"/>
      <c r="M23" s="228"/>
      <c r="N23" s="225"/>
      <c r="O23" s="227"/>
    </row>
    <row r="24" spans="1:15" ht="15" customHeight="1">
      <c r="A24" s="521"/>
      <c r="B24" s="522"/>
      <c r="C24" s="522"/>
      <c r="D24" s="523"/>
      <c r="E24" s="552"/>
      <c r="F24" s="553"/>
      <c r="G24" s="553"/>
      <c r="H24" s="225"/>
      <c r="I24" s="217"/>
      <c r="J24" s="225"/>
      <c r="K24" s="217"/>
      <c r="L24" s="225"/>
      <c r="M24" s="228"/>
      <c r="N24" s="225"/>
      <c r="O24" s="227"/>
    </row>
    <row r="25" spans="1:15" ht="15" customHeight="1">
      <c r="A25" s="521"/>
      <c r="B25" s="522"/>
      <c r="C25" s="522"/>
      <c r="D25" s="523"/>
      <c r="E25" s="552"/>
      <c r="F25" s="553"/>
      <c r="G25" s="553"/>
      <c r="H25" s="225"/>
      <c r="I25" s="217"/>
      <c r="J25" s="225"/>
      <c r="K25" s="217"/>
      <c r="L25" s="225"/>
      <c r="M25" s="228"/>
      <c r="N25" s="225"/>
      <c r="O25" s="227"/>
    </row>
    <row r="26" spans="1:15" ht="15" customHeight="1">
      <c r="A26" s="521"/>
      <c r="B26" s="522"/>
      <c r="C26" s="522"/>
      <c r="D26" s="523"/>
      <c r="E26" s="552"/>
      <c r="F26" s="553"/>
      <c r="G26" s="553"/>
      <c r="H26" s="225"/>
      <c r="I26" s="217"/>
      <c r="J26" s="225"/>
      <c r="K26" s="217"/>
      <c r="L26" s="225"/>
      <c r="M26" s="228"/>
      <c r="N26" s="225"/>
      <c r="O26" s="227"/>
    </row>
    <row r="27" spans="1:15" ht="15" customHeight="1">
      <c r="A27" s="521"/>
      <c r="B27" s="522"/>
      <c r="C27" s="522"/>
      <c r="D27" s="523"/>
      <c r="E27" s="552"/>
      <c r="F27" s="553"/>
      <c r="G27" s="553"/>
      <c r="H27" s="225"/>
      <c r="I27" s="217"/>
      <c r="J27" s="225"/>
      <c r="K27" s="217"/>
      <c r="L27" s="225"/>
      <c r="M27" s="228"/>
      <c r="N27" s="225"/>
      <c r="O27" s="227"/>
    </row>
    <row r="28" spans="1:15" ht="15" customHeight="1">
      <c r="A28" s="521"/>
      <c r="B28" s="522"/>
      <c r="C28" s="522"/>
      <c r="D28" s="523"/>
      <c r="E28" s="552"/>
      <c r="F28" s="553"/>
      <c r="G28" s="553"/>
      <c r="H28" s="225"/>
      <c r="I28" s="217"/>
      <c r="J28" s="225"/>
      <c r="K28" s="217"/>
      <c r="L28" s="225"/>
      <c r="M28" s="228"/>
      <c r="N28" s="225"/>
      <c r="O28" s="227"/>
    </row>
    <row r="29" spans="1:15" ht="15" customHeight="1">
      <c r="A29" s="521"/>
      <c r="B29" s="522"/>
      <c r="C29" s="522"/>
      <c r="D29" s="523"/>
      <c r="E29" s="552"/>
      <c r="F29" s="553"/>
      <c r="G29" s="553"/>
      <c r="H29" s="225"/>
      <c r="I29" s="217"/>
      <c r="J29" s="225"/>
      <c r="K29" s="217"/>
      <c r="L29" s="225"/>
      <c r="M29" s="228"/>
      <c r="N29" s="225"/>
      <c r="O29" s="227"/>
    </row>
    <row r="30" spans="1:15" ht="15" customHeight="1">
      <c r="A30" s="521"/>
      <c r="B30" s="522"/>
      <c r="C30" s="522"/>
      <c r="D30" s="523"/>
      <c r="E30" s="552"/>
      <c r="F30" s="553"/>
      <c r="G30" s="553"/>
      <c r="H30" s="225"/>
      <c r="I30" s="217"/>
      <c r="J30" s="225"/>
      <c r="K30" s="217"/>
      <c r="L30" s="225"/>
      <c r="M30" s="228"/>
      <c r="N30" s="225"/>
      <c r="O30" s="227"/>
    </row>
    <row r="31" spans="1:15" ht="15" customHeight="1">
      <c r="A31" s="521"/>
      <c r="B31" s="522"/>
      <c r="C31" s="522"/>
      <c r="D31" s="523"/>
      <c r="E31" s="552"/>
      <c r="F31" s="553"/>
      <c r="G31" s="553"/>
      <c r="H31" s="225"/>
      <c r="I31" s="217"/>
      <c r="J31" s="225"/>
      <c r="K31" s="217"/>
      <c r="L31" s="225"/>
      <c r="M31" s="228"/>
      <c r="N31" s="225"/>
      <c r="O31" s="227"/>
    </row>
    <row r="32" spans="1:15" ht="15" customHeight="1">
      <c r="A32" s="521"/>
      <c r="B32" s="522"/>
      <c r="C32" s="522"/>
      <c r="D32" s="523"/>
      <c r="E32" s="552"/>
      <c r="F32" s="553"/>
      <c r="G32" s="553"/>
      <c r="H32" s="225"/>
      <c r="I32" s="217"/>
      <c r="J32" s="225"/>
      <c r="K32" s="217"/>
      <c r="L32" s="225"/>
      <c r="M32" s="228"/>
      <c r="N32" s="225"/>
      <c r="O32" s="227"/>
    </row>
    <row r="33" spans="1:15" ht="15" customHeight="1">
      <c r="A33" s="521"/>
      <c r="B33" s="522"/>
      <c r="C33" s="522"/>
      <c r="D33" s="523"/>
      <c r="E33" s="552"/>
      <c r="F33" s="553"/>
      <c r="G33" s="553"/>
      <c r="H33" s="225"/>
      <c r="I33" s="217"/>
      <c r="J33" s="225"/>
      <c r="K33" s="217"/>
      <c r="L33" s="225"/>
      <c r="M33" s="228"/>
      <c r="N33" s="225"/>
      <c r="O33" s="227"/>
    </row>
    <row r="34" spans="1:15" ht="15" customHeight="1">
      <c r="A34" s="521"/>
      <c r="B34" s="522"/>
      <c r="C34" s="522"/>
      <c r="D34" s="523"/>
      <c r="E34" s="552"/>
      <c r="F34" s="572"/>
      <c r="G34" s="572"/>
      <c r="H34" s="225"/>
      <c r="I34" s="217"/>
      <c r="J34" s="225"/>
      <c r="K34" s="217"/>
      <c r="L34" s="225"/>
      <c r="M34" s="228"/>
      <c r="N34" s="225"/>
      <c r="O34" s="218" t="s">
        <v>346</v>
      </c>
    </row>
    <row r="35" spans="1:15" ht="15" customHeight="1">
      <c r="A35" s="521"/>
      <c r="B35" s="522"/>
      <c r="C35" s="522"/>
      <c r="D35" s="523"/>
      <c r="E35" s="552"/>
      <c r="F35" s="572"/>
      <c r="G35" s="572"/>
      <c r="H35" s="225"/>
      <c r="I35" s="217"/>
      <c r="J35" s="225"/>
      <c r="K35" s="217"/>
      <c r="L35" s="225"/>
      <c r="M35" s="228"/>
      <c r="N35" s="225"/>
      <c r="O35" s="218" t="s">
        <v>346</v>
      </c>
    </row>
    <row r="36" spans="1:15" ht="15" customHeight="1">
      <c r="A36" s="521"/>
      <c r="B36" s="522"/>
      <c r="C36" s="522"/>
      <c r="D36" s="523"/>
      <c r="E36" s="552"/>
      <c r="F36" s="572"/>
      <c r="G36" s="572"/>
      <c r="H36" s="225"/>
      <c r="I36" s="217"/>
      <c r="J36" s="225"/>
      <c r="K36" s="217"/>
      <c r="L36" s="225"/>
      <c r="M36" s="228"/>
      <c r="N36" s="225"/>
      <c r="O36" s="218" t="s">
        <v>346</v>
      </c>
    </row>
    <row r="37" spans="1:15" ht="15" customHeight="1">
      <c r="A37" s="521"/>
      <c r="B37" s="522"/>
      <c r="C37" s="522"/>
      <c r="D37" s="523"/>
      <c r="E37" s="552"/>
      <c r="F37" s="572"/>
      <c r="G37" s="572"/>
      <c r="H37" s="225"/>
      <c r="I37" s="217"/>
      <c r="J37" s="225"/>
      <c r="K37" s="217"/>
      <c r="L37" s="225"/>
      <c r="M37" s="228"/>
      <c r="N37" s="225"/>
      <c r="O37" s="218" t="s">
        <v>346</v>
      </c>
    </row>
    <row r="38" spans="1:15" ht="15" customHeight="1">
      <c r="A38" s="521"/>
      <c r="B38" s="522"/>
      <c r="C38" s="522"/>
      <c r="D38" s="523"/>
      <c r="E38" s="552"/>
      <c r="F38" s="572"/>
      <c r="G38" s="572"/>
      <c r="H38" s="225"/>
      <c r="I38" s="217"/>
      <c r="J38" s="225"/>
      <c r="K38" s="217"/>
      <c r="L38" s="225"/>
      <c r="M38" s="228"/>
      <c r="N38" s="225"/>
      <c r="O38" s="218" t="s">
        <v>346</v>
      </c>
    </row>
    <row r="39" spans="1:15" ht="15" customHeight="1">
      <c r="A39" s="521"/>
      <c r="B39" s="522"/>
      <c r="C39" s="522"/>
      <c r="D39" s="523"/>
      <c r="E39" s="552"/>
      <c r="F39" s="572"/>
      <c r="G39" s="572"/>
      <c r="H39" s="225"/>
      <c r="I39" s="217"/>
      <c r="J39" s="225"/>
      <c r="K39" s="217"/>
      <c r="L39" s="225"/>
      <c r="M39" s="217"/>
      <c r="N39" s="225"/>
      <c r="O39" s="218" t="s">
        <v>346</v>
      </c>
    </row>
    <row r="40" spans="1:15" ht="15" customHeight="1">
      <c r="A40" s="521"/>
      <c r="B40" s="522"/>
      <c r="C40" s="522"/>
      <c r="D40" s="523"/>
      <c r="E40" s="552"/>
      <c r="F40" s="572"/>
      <c r="G40" s="572"/>
      <c r="H40" s="225"/>
      <c r="I40" s="217"/>
      <c r="J40" s="225"/>
      <c r="K40" s="217"/>
      <c r="L40" s="225"/>
      <c r="M40" s="217"/>
      <c r="N40" s="225"/>
      <c r="O40" s="218" t="s">
        <v>346</v>
      </c>
    </row>
    <row r="41" spans="1:15" ht="15" customHeight="1">
      <c r="A41" s="521"/>
      <c r="B41" s="522"/>
      <c r="C41" s="522"/>
      <c r="D41" s="523"/>
      <c r="E41" s="552"/>
      <c r="F41" s="572"/>
      <c r="G41" s="572"/>
      <c r="H41" s="225"/>
      <c r="I41" s="217"/>
      <c r="J41" s="225"/>
      <c r="K41" s="217"/>
      <c r="L41" s="225"/>
      <c r="M41" s="217"/>
      <c r="N41" s="225"/>
      <c r="O41" s="218" t="s">
        <v>346</v>
      </c>
    </row>
    <row r="42" spans="1:15" ht="15" customHeight="1">
      <c r="A42" s="521"/>
      <c r="B42" s="522"/>
      <c r="C42" s="522"/>
      <c r="D42" s="523"/>
      <c r="E42" s="586"/>
      <c r="F42" s="587"/>
      <c r="G42" s="587"/>
      <c r="H42" s="229"/>
      <c r="I42" s="217"/>
      <c r="J42" s="229"/>
      <c r="K42" s="217"/>
      <c r="L42" s="229"/>
      <c r="M42" s="217"/>
      <c r="N42" s="229"/>
      <c r="O42" s="218" t="s">
        <v>346</v>
      </c>
    </row>
    <row r="43" spans="1:15" ht="15.75" customHeight="1">
      <c r="A43" s="230" t="s">
        <v>347</v>
      </c>
      <c r="B43" s="231"/>
      <c r="C43" s="231"/>
      <c r="D43" s="231"/>
      <c r="E43" s="231"/>
      <c r="F43" s="231"/>
      <c r="G43" s="232"/>
      <c r="H43" s="233" t="s">
        <v>348</v>
      </c>
      <c r="I43" s="234"/>
      <c r="J43" s="235"/>
      <c r="K43" s="234"/>
      <c r="L43" s="235"/>
      <c r="M43" s="234"/>
      <c r="N43" s="235"/>
      <c r="O43" s="236"/>
    </row>
    <row r="44" spans="1:15" ht="15.75" customHeight="1">
      <c r="A44" s="588"/>
      <c r="B44" s="522"/>
      <c r="C44" s="522"/>
      <c r="D44" s="522"/>
      <c r="E44" s="522"/>
      <c r="F44" s="522"/>
      <c r="G44" s="589"/>
      <c r="H44" s="233" t="s">
        <v>349</v>
      </c>
      <c r="I44" s="235" t="s">
        <v>350</v>
      </c>
      <c r="J44" s="235"/>
      <c r="K44" s="560" t="s">
        <v>351</v>
      </c>
      <c r="L44" s="568"/>
      <c r="M44" s="561"/>
      <c r="N44" s="576">
        <f>ROUND(SUM(O13:O42),2)</f>
        <v>14</v>
      </c>
      <c r="O44" s="569"/>
    </row>
    <row r="45" spans="1:15" ht="15.75" customHeight="1">
      <c r="A45" s="590"/>
      <c r="B45" s="522"/>
      <c r="C45" s="522"/>
      <c r="D45" s="522"/>
      <c r="E45" s="522"/>
      <c r="F45" s="522"/>
      <c r="G45" s="589"/>
      <c r="H45" s="233" t="s">
        <v>352</v>
      </c>
      <c r="I45" s="235" t="s">
        <v>353</v>
      </c>
      <c r="J45" s="235"/>
      <c r="K45" s="237"/>
      <c r="L45" s="237"/>
      <c r="M45" s="237"/>
      <c r="N45" s="238"/>
      <c r="O45" s="239"/>
    </row>
    <row r="46" spans="1:15" ht="15.75" customHeight="1">
      <c r="A46" s="590"/>
      <c r="B46" s="522"/>
      <c r="C46" s="522"/>
      <c r="D46" s="522"/>
      <c r="E46" s="522"/>
      <c r="F46" s="522"/>
      <c r="G46" s="589"/>
      <c r="H46" s="233" t="s">
        <v>354</v>
      </c>
      <c r="I46" s="235" t="s">
        <v>355</v>
      </c>
      <c r="J46" s="235"/>
      <c r="K46" s="560" t="s">
        <v>356</v>
      </c>
      <c r="L46" s="568"/>
      <c r="M46" s="561"/>
      <c r="N46" s="576">
        <f>ROUND(N44,2)</f>
        <v>14</v>
      </c>
      <c r="O46" s="577"/>
    </row>
    <row r="47" spans="1:15" ht="15.75" customHeight="1">
      <c r="A47" s="590"/>
      <c r="B47" s="522"/>
      <c r="C47" s="522"/>
      <c r="D47" s="522"/>
      <c r="E47" s="522"/>
      <c r="F47" s="522"/>
      <c r="G47" s="589"/>
      <c r="H47" s="233" t="s">
        <v>357</v>
      </c>
      <c r="I47" s="235" t="s">
        <v>358</v>
      </c>
      <c r="J47" s="235"/>
      <c r="K47" s="235"/>
      <c r="L47" s="235"/>
      <c r="M47" s="235"/>
      <c r="N47" s="235"/>
      <c r="O47" s="240"/>
    </row>
    <row r="48" spans="1:15" ht="15.75" customHeight="1">
      <c r="A48" s="590"/>
      <c r="B48" s="522"/>
      <c r="C48" s="522"/>
      <c r="D48" s="522"/>
      <c r="E48" s="522"/>
      <c r="F48" s="522"/>
      <c r="G48" s="589"/>
      <c r="H48" s="233" t="s">
        <v>359</v>
      </c>
      <c r="I48" s="235" t="s">
        <v>360</v>
      </c>
      <c r="J48" s="235"/>
      <c r="K48" s="235"/>
      <c r="L48" s="235"/>
      <c r="M48" s="235"/>
      <c r="N48" s="235"/>
      <c r="O48" s="240"/>
    </row>
    <row r="49" spans="1:15" ht="15.75" customHeight="1">
      <c r="A49" s="590"/>
      <c r="B49" s="585"/>
      <c r="C49" s="585"/>
      <c r="D49" s="585"/>
      <c r="E49" s="585"/>
      <c r="F49" s="585"/>
      <c r="G49" s="591"/>
      <c r="H49" s="233" t="s">
        <v>361</v>
      </c>
      <c r="I49" s="235" t="s">
        <v>362</v>
      </c>
      <c r="J49" s="235"/>
      <c r="K49" s="235"/>
      <c r="L49" s="235"/>
      <c r="M49" s="235"/>
      <c r="N49" s="235"/>
      <c r="O49" s="240"/>
    </row>
    <row r="50" spans="1:15" ht="36" customHeight="1">
      <c r="A50" s="257" t="s">
        <v>363</v>
      </c>
      <c r="B50" s="243"/>
      <c r="C50" s="243"/>
      <c r="D50" s="243"/>
      <c r="E50" s="250"/>
      <c r="F50" s="251"/>
      <c r="G50" s="251"/>
      <c r="H50" s="251"/>
      <c r="I50" s="251"/>
      <c r="J50" s="251"/>
      <c r="K50" s="251"/>
      <c r="L50" s="251"/>
      <c r="M50" s="251"/>
      <c r="N50" s="251"/>
      <c r="O50" s="252"/>
    </row>
    <row r="51" spans="1:15" ht="15.75" customHeight="1">
      <c r="A51" s="258" t="s">
        <v>414</v>
      </c>
      <c r="B51" s="244"/>
      <c r="C51" s="244"/>
      <c r="D51" s="259"/>
      <c r="E51" s="246"/>
      <c r="F51" s="247"/>
      <c r="G51" s="247"/>
      <c r="H51" s="247"/>
      <c r="I51" s="247"/>
      <c r="J51" s="247"/>
      <c r="K51" s="247"/>
      <c r="L51" s="247"/>
      <c r="M51" s="247"/>
      <c r="N51" s="247"/>
      <c r="O51" s="253"/>
    </row>
    <row r="52" spans="1:15" ht="15.75" customHeight="1">
      <c r="A52" s="260" t="s">
        <v>410</v>
      </c>
      <c r="B52" s="245"/>
      <c r="C52" s="245"/>
      <c r="D52" s="261"/>
      <c r="E52" s="254"/>
      <c r="F52" s="255"/>
      <c r="G52" s="255"/>
      <c r="H52" s="255"/>
      <c r="I52" s="255"/>
      <c r="J52" s="255"/>
      <c r="K52" s="255"/>
      <c r="L52" s="255"/>
      <c r="M52" s="255"/>
      <c r="N52" s="255"/>
      <c r="O52" s="256"/>
    </row>
    <row r="53" spans="1:15" ht="15.75" customHeight="1">
      <c r="A53" s="262"/>
      <c r="D53" s="242"/>
      <c r="E53" s="246"/>
      <c r="F53" s="247"/>
      <c r="G53" s="247"/>
      <c r="H53" s="247"/>
      <c r="I53" s="247"/>
      <c r="J53" s="247"/>
      <c r="K53" s="247"/>
      <c r="L53" s="247"/>
      <c r="M53" s="247"/>
      <c r="N53" s="247"/>
      <c r="O53" s="248"/>
    </row>
    <row r="54" spans="1:15" ht="15" customHeight="1">
      <c r="I54" s="215"/>
      <c r="J54" s="215"/>
      <c r="K54" s="215"/>
      <c r="L54" s="215"/>
      <c r="M54" s="215"/>
      <c r="N54" s="215"/>
      <c r="O54" s="215"/>
    </row>
    <row r="55" spans="1:15" ht="15" customHeight="1">
      <c r="I55" s="215"/>
      <c r="J55" s="215"/>
      <c r="K55" s="215"/>
      <c r="L55" s="215"/>
      <c r="M55" s="215"/>
      <c r="N55" s="215"/>
      <c r="O55" s="215"/>
    </row>
    <row r="57" spans="1:15" ht="15" customHeight="1">
      <c r="C57" s="241"/>
    </row>
  </sheetData>
  <mergeCells count="55">
    <mergeCell ref="E19:G19"/>
    <mergeCell ref="E20:G20"/>
    <mergeCell ref="E21:G21"/>
    <mergeCell ref="E14:G14"/>
    <mergeCell ref="E15:G15"/>
    <mergeCell ref="E16:G16"/>
    <mergeCell ref="E17:G17"/>
    <mergeCell ref="E18:G18"/>
    <mergeCell ref="N44:O44"/>
    <mergeCell ref="K46:M46"/>
    <mergeCell ref="N46:O46"/>
    <mergeCell ref="E34:G34"/>
    <mergeCell ref="E35:G35"/>
    <mergeCell ref="E36:G36"/>
    <mergeCell ref="E37:G37"/>
    <mergeCell ref="E38:G38"/>
    <mergeCell ref="E39:G39"/>
    <mergeCell ref="E40:G40"/>
    <mergeCell ref="E41:G41"/>
    <mergeCell ref="E42:G42"/>
    <mergeCell ref="A44:G49"/>
    <mergeCell ref="K44:M44"/>
    <mergeCell ref="A13:D42"/>
    <mergeCell ref="E13:G13"/>
    <mergeCell ref="E33:G33"/>
    <mergeCell ref="E22:G22"/>
    <mergeCell ref="E23:G23"/>
    <mergeCell ref="E24:G24"/>
    <mergeCell ref="E25:G25"/>
    <mergeCell ref="E26:G26"/>
    <mergeCell ref="E27:G27"/>
    <mergeCell ref="E28:G28"/>
    <mergeCell ref="E29:G29"/>
    <mergeCell ref="E30:G30"/>
    <mergeCell ref="E31:G31"/>
    <mergeCell ref="E32:G32"/>
    <mergeCell ref="A8:B8"/>
    <mergeCell ref="C8:E8"/>
    <mergeCell ref="F8:G8"/>
    <mergeCell ref="H8:O8"/>
    <mergeCell ref="A9:O10"/>
    <mergeCell ref="B11:C11"/>
    <mergeCell ref="E11:G12"/>
    <mergeCell ref="H11:M11"/>
    <mergeCell ref="N11:O11"/>
    <mergeCell ref="B12:C12"/>
    <mergeCell ref="A7:B7"/>
    <mergeCell ref="C7:E7"/>
    <mergeCell ref="F7:G7"/>
    <mergeCell ref="H7:O7"/>
    <mergeCell ref="A1:D4"/>
    <mergeCell ref="E1:M4"/>
    <mergeCell ref="N1:O4"/>
    <mergeCell ref="A5:B6"/>
    <mergeCell ref="C5:O6"/>
  </mergeCells>
  <printOptions horizontalCentered="1" verticalCentered="1"/>
  <pageMargins left="0.70866141732283472" right="0.70866141732283472" top="0.74803149606299213" bottom="0.74803149606299213" header="0" footer="0"/>
  <pageSetup scale="53" fitToHeight="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O57"/>
  <sheetViews>
    <sheetView view="pageBreakPreview" zoomScale="75" zoomScaleNormal="70" zoomScaleSheetLayoutView="75" workbookViewId="0">
      <selection activeCell="A51" sqref="A51:D52"/>
    </sheetView>
  </sheetViews>
  <sheetFormatPr baseColWidth="10" defaultColWidth="12.625" defaultRowHeight="15" customHeight="1"/>
  <cols>
    <col min="1" max="1" width="10" style="216" customWidth="1"/>
    <col min="2" max="2" width="8" style="216" customWidth="1"/>
    <col min="3" max="3" width="47.625" style="216" customWidth="1"/>
    <col min="4" max="4" width="24.125" style="216" customWidth="1"/>
    <col min="5" max="5" width="9.25" style="216" customWidth="1"/>
    <col min="6" max="6" width="13.5" style="216" customWidth="1"/>
    <col min="7" max="7" width="14.375" style="216" customWidth="1"/>
    <col min="8" max="15" width="9.25" style="216" customWidth="1"/>
    <col min="16" max="24" width="8" style="215" customWidth="1"/>
    <col min="25" max="16384" width="12.625" style="215"/>
  </cols>
  <sheetData>
    <row r="1" spans="1:15" ht="16.5" customHeight="1">
      <c r="A1" s="518"/>
      <c r="B1" s="519"/>
      <c r="C1" s="519"/>
      <c r="D1" s="520"/>
      <c r="E1" s="527" t="s">
        <v>325</v>
      </c>
      <c r="F1" s="528"/>
      <c r="G1" s="528"/>
      <c r="H1" s="528"/>
      <c r="I1" s="528"/>
      <c r="J1" s="528"/>
      <c r="K1" s="528"/>
      <c r="L1" s="528"/>
      <c r="M1" s="529"/>
      <c r="N1" s="536" t="s">
        <v>326</v>
      </c>
      <c r="O1" s="537"/>
    </row>
    <row r="2" spans="1:15" ht="16.5" customHeight="1">
      <c r="A2" s="521"/>
      <c r="B2" s="522"/>
      <c r="C2" s="522"/>
      <c r="D2" s="523"/>
      <c r="E2" s="530"/>
      <c r="F2" s="531"/>
      <c r="G2" s="531"/>
      <c r="H2" s="531"/>
      <c r="I2" s="531"/>
      <c r="J2" s="531"/>
      <c r="K2" s="531"/>
      <c r="L2" s="531"/>
      <c r="M2" s="532"/>
      <c r="N2" s="538"/>
      <c r="O2" s="539"/>
    </row>
    <row r="3" spans="1:15" ht="16.5" customHeight="1">
      <c r="A3" s="521"/>
      <c r="B3" s="522"/>
      <c r="C3" s="522"/>
      <c r="D3" s="523"/>
      <c r="E3" s="530"/>
      <c r="F3" s="531"/>
      <c r="G3" s="531"/>
      <c r="H3" s="531"/>
      <c r="I3" s="531"/>
      <c r="J3" s="531"/>
      <c r="K3" s="531"/>
      <c r="L3" s="531"/>
      <c r="M3" s="532"/>
      <c r="N3" s="538"/>
      <c r="O3" s="539"/>
    </row>
    <row r="4" spans="1:15" ht="16.5" customHeight="1">
      <c r="A4" s="524"/>
      <c r="B4" s="525"/>
      <c r="C4" s="525"/>
      <c r="D4" s="526"/>
      <c r="E4" s="533"/>
      <c r="F4" s="534"/>
      <c r="G4" s="534"/>
      <c r="H4" s="534"/>
      <c r="I4" s="534"/>
      <c r="J4" s="534"/>
      <c r="K4" s="534"/>
      <c r="L4" s="534"/>
      <c r="M4" s="535"/>
      <c r="N4" s="540"/>
      <c r="O4" s="541"/>
    </row>
    <row r="5" spans="1:15" ht="17.45" customHeight="1">
      <c r="A5" s="542" t="s">
        <v>327</v>
      </c>
      <c r="B5" s="543"/>
      <c r="C5" s="546" t="s">
        <v>370</v>
      </c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8"/>
    </row>
    <row r="6" spans="1:15" ht="17.45" customHeight="1">
      <c r="A6" s="544"/>
      <c r="B6" s="545"/>
      <c r="C6" s="549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1"/>
    </row>
    <row r="7" spans="1:15" ht="16.5" customHeight="1">
      <c r="A7" s="510" t="s">
        <v>328</v>
      </c>
      <c r="B7" s="511"/>
      <c r="C7" s="512" t="s">
        <v>329</v>
      </c>
      <c r="D7" s="512"/>
      <c r="E7" s="513"/>
      <c r="F7" s="514" t="s">
        <v>330</v>
      </c>
      <c r="G7" s="515"/>
      <c r="H7" s="516" t="s">
        <v>146</v>
      </c>
      <c r="I7" s="516"/>
      <c r="J7" s="516"/>
      <c r="K7" s="516"/>
      <c r="L7" s="516"/>
      <c r="M7" s="516"/>
      <c r="N7" s="516"/>
      <c r="O7" s="517"/>
    </row>
    <row r="8" spans="1:15" ht="19.5" customHeight="1">
      <c r="A8" s="510" t="s">
        <v>331</v>
      </c>
      <c r="B8" s="511"/>
      <c r="C8" s="512"/>
      <c r="D8" s="512"/>
      <c r="E8" s="513"/>
      <c r="F8" s="514" t="s">
        <v>332</v>
      </c>
      <c r="G8" s="515"/>
      <c r="H8" s="516"/>
      <c r="I8" s="516"/>
      <c r="J8" s="516"/>
      <c r="K8" s="516"/>
      <c r="L8" s="516"/>
      <c r="M8" s="516"/>
      <c r="N8" s="516"/>
      <c r="O8" s="517"/>
    </row>
    <row r="9" spans="1:15" ht="14.25">
      <c r="A9" s="554" t="s">
        <v>325</v>
      </c>
      <c r="B9" s="555"/>
      <c r="C9" s="555"/>
      <c r="D9" s="555"/>
      <c r="E9" s="555"/>
      <c r="F9" s="555"/>
      <c r="G9" s="555"/>
      <c r="H9" s="555"/>
      <c r="I9" s="555"/>
      <c r="J9" s="555"/>
      <c r="K9" s="555"/>
      <c r="L9" s="555"/>
      <c r="M9" s="555"/>
      <c r="N9" s="555"/>
      <c r="O9" s="556"/>
    </row>
    <row r="10" spans="1:15" ht="14.25">
      <c r="A10" s="557"/>
      <c r="B10" s="558"/>
      <c r="C10" s="558"/>
      <c r="D10" s="558"/>
      <c r="E10" s="558"/>
      <c r="F10" s="558"/>
      <c r="G10" s="558"/>
      <c r="H10" s="558"/>
      <c r="I10" s="558"/>
      <c r="J10" s="558"/>
      <c r="K10" s="558"/>
      <c r="L10" s="558"/>
      <c r="M10" s="558"/>
      <c r="N10" s="558"/>
      <c r="O10" s="559"/>
    </row>
    <row r="11" spans="1:15">
      <c r="A11" s="219" t="s">
        <v>333</v>
      </c>
      <c r="B11" s="560" t="s">
        <v>334</v>
      </c>
      <c r="C11" s="561"/>
      <c r="D11" s="220" t="s">
        <v>132</v>
      </c>
      <c r="E11" s="562" t="s">
        <v>335</v>
      </c>
      <c r="F11" s="563"/>
      <c r="G11" s="564"/>
      <c r="H11" s="567" t="s">
        <v>336</v>
      </c>
      <c r="I11" s="568"/>
      <c r="J11" s="563"/>
      <c r="K11" s="568"/>
      <c r="L11" s="563"/>
      <c r="M11" s="561"/>
      <c r="N11" s="567" t="s">
        <v>337</v>
      </c>
      <c r="O11" s="569"/>
    </row>
    <row r="12" spans="1:15" ht="49.7" customHeight="1">
      <c r="A12" s="219" t="s">
        <v>5</v>
      </c>
      <c r="B12" s="570" t="str">
        <f>VLOOKUP(A12,'CUADRO PPAL'!B:G,2,FALSE)</f>
        <v>Suministro e Instalación de Demarcación Reglamentaria en Pintura  Trafico Acrilica</v>
      </c>
      <c r="C12" s="571"/>
      <c r="D12" s="221" t="str">
        <f>VLOOKUP(A12,'CUADRO PPAL'!B:G,3,FALSE)</f>
        <v>ML</v>
      </c>
      <c r="E12" s="565"/>
      <c r="F12" s="566"/>
      <c r="G12" s="566"/>
      <c r="H12" s="222" t="s">
        <v>338</v>
      </c>
      <c r="I12" s="223" t="s">
        <v>339</v>
      </c>
      <c r="J12" s="222" t="s">
        <v>340</v>
      </c>
      <c r="K12" s="223" t="s">
        <v>341</v>
      </c>
      <c r="L12" s="222" t="s">
        <v>342</v>
      </c>
      <c r="M12" s="223" t="s">
        <v>343</v>
      </c>
      <c r="N12" s="222" t="s">
        <v>344</v>
      </c>
      <c r="O12" s="224" t="s">
        <v>345</v>
      </c>
    </row>
    <row r="13" spans="1:15" ht="15" customHeight="1">
      <c r="A13" s="573"/>
      <c r="B13" s="574"/>
      <c r="C13" s="574"/>
      <c r="D13" s="575"/>
      <c r="E13" s="552" t="s">
        <v>365</v>
      </c>
      <c r="F13" s="553"/>
      <c r="G13" s="553"/>
      <c r="H13" s="225"/>
      <c r="I13" s="217"/>
      <c r="J13" s="225"/>
      <c r="K13" s="217">
        <v>82</v>
      </c>
      <c r="L13" s="226"/>
      <c r="M13" s="228">
        <f>J13*K13</f>
        <v>0</v>
      </c>
      <c r="N13" s="225">
        <v>1</v>
      </c>
      <c r="O13" s="227">
        <f>+K13*N13</f>
        <v>82</v>
      </c>
    </row>
    <row r="14" spans="1:15" ht="15" customHeight="1">
      <c r="A14" s="521"/>
      <c r="B14" s="522"/>
      <c r="C14" s="522"/>
      <c r="D14" s="523"/>
      <c r="E14" s="552"/>
      <c r="F14" s="553"/>
      <c r="G14" s="553"/>
      <c r="H14" s="225"/>
      <c r="I14" s="217"/>
      <c r="J14" s="225"/>
      <c r="K14" s="217"/>
      <c r="L14" s="225"/>
      <c r="M14" s="228"/>
      <c r="N14" s="225"/>
      <c r="O14" s="227"/>
    </row>
    <row r="15" spans="1:15" ht="15" customHeight="1">
      <c r="A15" s="521"/>
      <c r="B15" s="522"/>
      <c r="C15" s="522"/>
      <c r="D15" s="523"/>
      <c r="E15" s="552"/>
      <c r="F15" s="553"/>
      <c r="G15" s="553"/>
      <c r="H15" s="225"/>
      <c r="I15" s="217"/>
      <c r="J15" s="225"/>
      <c r="K15" s="217"/>
      <c r="L15" s="225"/>
      <c r="M15" s="228"/>
      <c r="N15" s="225"/>
      <c r="O15" s="227"/>
    </row>
    <row r="16" spans="1:15" ht="15" customHeight="1">
      <c r="A16" s="521"/>
      <c r="B16" s="522"/>
      <c r="C16" s="522"/>
      <c r="D16" s="523"/>
      <c r="E16" s="552"/>
      <c r="F16" s="553"/>
      <c r="G16" s="553"/>
      <c r="H16" s="225"/>
      <c r="I16" s="217"/>
      <c r="J16" s="225"/>
      <c r="K16" s="217"/>
      <c r="L16" s="225"/>
      <c r="M16" s="228"/>
      <c r="N16" s="225"/>
      <c r="O16" s="227"/>
    </row>
    <row r="17" spans="1:15" ht="15" customHeight="1">
      <c r="A17" s="521"/>
      <c r="B17" s="522"/>
      <c r="C17" s="522"/>
      <c r="D17" s="523"/>
      <c r="E17" s="552"/>
      <c r="F17" s="572"/>
      <c r="G17" s="572"/>
      <c r="H17" s="225"/>
      <c r="I17" s="217"/>
      <c r="J17" s="225"/>
      <c r="K17" s="217"/>
      <c r="L17" s="225"/>
      <c r="M17" s="228"/>
      <c r="N17" s="225"/>
      <c r="O17" s="227"/>
    </row>
    <row r="18" spans="1:15" ht="15" customHeight="1">
      <c r="A18" s="521"/>
      <c r="B18" s="522"/>
      <c r="C18" s="522"/>
      <c r="D18" s="523"/>
      <c r="E18" s="552"/>
      <c r="F18" s="553"/>
      <c r="G18" s="553"/>
      <c r="H18" s="225"/>
      <c r="I18" s="217"/>
      <c r="J18" s="225"/>
      <c r="K18" s="217"/>
      <c r="L18" s="225"/>
      <c r="M18" s="228"/>
      <c r="N18" s="225"/>
      <c r="O18" s="227"/>
    </row>
    <row r="19" spans="1:15" ht="15" customHeight="1">
      <c r="A19" s="521"/>
      <c r="B19" s="522"/>
      <c r="C19" s="522"/>
      <c r="D19" s="523"/>
      <c r="E19" s="552"/>
      <c r="F19" s="553"/>
      <c r="G19" s="553"/>
      <c r="H19" s="225"/>
      <c r="I19" s="217"/>
      <c r="J19" s="225"/>
      <c r="K19" s="217"/>
      <c r="L19" s="225"/>
      <c r="M19" s="228"/>
      <c r="N19" s="225"/>
      <c r="O19" s="227"/>
    </row>
    <row r="20" spans="1:15" ht="15" customHeight="1">
      <c r="A20" s="521"/>
      <c r="B20" s="522"/>
      <c r="C20" s="522"/>
      <c r="D20" s="523"/>
      <c r="E20" s="552"/>
      <c r="F20" s="553"/>
      <c r="G20" s="553"/>
      <c r="H20" s="225"/>
      <c r="I20" s="217"/>
      <c r="J20" s="225"/>
      <c r="K20" s="217"/>
      <c r="L20" s="225"/>
      <c r="M20" s="228"/>
      <c r="N20" s="225"/>
      <c r="O20" s="227"/>
    </row>
    <row r="21" spans="1:15" ht="15" customHeight="1">
      <c r="A21" s="521"/>
      <c r="B21" s="522"/>
      <c r="C21" s="522"/>
      <c r="D21" s="523"/>
      <c r="E21" s="552"/>
      <c r="F21" s="553"/>
      <c r="G21" s="553"/>
      <c r="H21" s="225"/>
      <c r="I21" s="217"/>
      <c r="J21" s="225"/>
      <c r="K21" s="217"/>
      <c r="L21" s="225"/>
      <c r="M21" s="228"/>
      <c r="N21" s="225"/>
      <c r="O21" s="227"/>
    </row>
    <row r="22" spans="1:15" ht="15" customHeight="1">
      <c r="A22" s="521"/>
      <c r="B22" s="522"/>
      <c r="C22" s="522"/>
      <c r="D22" s="523"/>
      <c r="E22" s="552"/>
      <c r="F22" s="553"/>
      <c r="G22" s="553"/>
      <c r="H22" s="225"/>
      <c r="I22" s="217"/>
      <c r="J22" s="225"/>
      <c r="K22" s="217"/>
      <c r="L22" s="225"/>
      <c r="M22" s="228"/>
      <c r="N22" s="225"/>
      <c r="O22" s="227"/>
    </row>
    <row r="23" spans="1:15" ht="15" customHeight="1">
      <c r="A23" s="521"/>
      <c r="B23" s="522"/>
      <c r="C23" s="522"/>
      <c r="D23" s="523"/>
      <c r="E23" s="552"/>
      <c r="F23" s="553"/>
      <c r="G23" s="553"/>
      <c r="H23" s="225"/>
      <c r="I23" s="217"/>
      <c r="J23" s="225"/>
      <c r="K23" s="217"/>
      <c r="L23" s="225"/>
      <c r="M23" s="228"/>
      <c r="N23" s="225"/>
      <c r="O23" s="227"/>
    </row>
    <row r="24" spans="1:15" ht="15" customHeight="1">
      <c r="A24" s="521"/>
      <c r="B24" s="522"/>
      <c r="C24" s="522"/>
      <c r="D24" s="523"/>
      <c r="E24" s="552"/>
      <c r="F24" s="553"/>
      <c r="G24" s="553"/>
      <c r="H24" s="225"/>
      <c r="I24" s="217"/>
      <c r="J24" s="225"/>
      <c r="K24" s="217"/>
      <c r="L24" s="225"/>
      <c r="M24" s="228"/>
      <c r="N24" s="225"/>
      <c r="O24" s="227"/>
    </row>
    <row r="25" spans="1:15" ht="15" customHeight="1">
      <c r="A25" s="521"/>
      <c r="B25" s="522"/>
      <c r="C25" s="522"/>
      <c r="D25" s="523"/>
      <c r="E25" s="552"/>
      <c r="F25" s="553"/>
      <c r="G25" s="553"/>
      <c r="H25" s="225"/>
      <c r="I25" s="217"/>
      <c r="J25" s="225"/>
      <c r="K25" s="217"/>
      <c r="L25" s="225"/>
      <c r="M25" s="228"/>
      <c r="N25" s="225"/>
      <c r="O25" s="227"/>
    </row>
    <row r="26" spans="1:15" ht="15" customHeight="1">
      <c r="A26" s="521"/>
      <c r="B26" s="522"/>
      <c r="C26" s="522"/>
      <c r="D26" s="523"/>
      <c r="E26" s="552"/>
      <c r="F26" s="553"/>
      <c r="G26" s="553"/>
      <c r="H26" s="225"/>
      <c r="I26" s="217"/>
      <c r="J26" s="225"/>
      <c r="K26" s="217"/>
      <c r="L26" s="225"/>
      <c r="M26" s="228"/>
      <c r="N26" s="225"/>
      <c r="O26" s="227"/>
    </row>
    <row r="27" spans="1:15" ht="15" customHeight="1">
      <c r="A27" s="521"/>
      <c r="B27" s="522"/>
      <c r="C27" s="522"/>
      <c r="D27" s="523"/>
      <c r="E27" s="552"/>
      <c r="F27" s="553"/>
      <c r="G27" s="553"/>
      <c r="H27" s="225"/>
      <c r="I27" s="217"/>
      <c r="J27" s="225"/>
      <c r="K27" s="217"/>
      <c r="L27" s="225"/>
      <c r="M27" s="228"/>
      <c r="N27" s="225"/>
      <c r="O27" s="227"/>
    </row>
    <row r="28" spans="1:15" ht="15" customHeight="1">
      <c r="A28" s="521"/>
      <c r="B28" s="522"/>
      <c r="C28" s="522"/>
      <c r="D28" s="523"/>
      <c r="E28" s="552"/>
      <c r="F28" s="553"/>
      <c r="G28" s="553"/>
      <c r="H28" s="225"/>
      <c r="I28" s="217"/>
      <c r="J28" s="225"/>
      <c r="K28" s="217"/>
      <c r="L28" s="225"/>
      <c r="M28" s="228"/>
      <c r="N28" s="225"/>
      <c r="O28" s="227"/>
    </row>
    <row r="29" spans="1:15" ht="15" customHeight="1">
      <c r="A29" s="521"/>
      <c r="B29" s="522"/>
      <c r="C29" s="522"/>
      <c r="D29" s="523"/>
      <c r="E29" s="552"/>
      <c r="F29" s="553"/>
      <c r="G29" s="553"/>
      <c r="H29" s="225"/>
      <c r="I29" s="217"/>
      <c r="J29" s="225"/>
      <c r="K29" s="217"/>
      <c r="L29" s="225"/>
      <c r="M29" s="228"/>
      <c r="N29" s="225"/>
      <c r="O29" s="227"/>
    </row>
    <row r="30" spans="1:15" ht="15" customHeight="1">
      <c r="A30" s="521"/>
      <c r="B30" s="522"/>
      <c r="C30" s="522"/>
      <c r="D30" s="523"/>
      <c r="E30" s="552"/>
      <c r="F30" s="553"/>
      <c r="G30" s="553"/>
      <c r="H30" s="225"/>
      <c r="I30" s="217"/>
      <c r="J30" s="225"/>
      <c r="K30" s="217"/>
      <c r="L30" s="225"/>
      <c r="M30" s="228"/>
      <c r="N30" s="225"/>
      <c r="O30" s="227"/>
    </row>
    <row r="31" spans="1:15" ht="15" customHeight="1">
      <c r="A31" s="521"/>
      <c r="B31" s="522"/>
      <c r="C31" s="522"/>
      <c r="D31" s="523"/>
      <c r="E31" s="552"/>
      <c r="F31" s="553"/>
      <c r="G31" s="553"/>
      <c r="H31" s="225"/>
      <c r="I31" s="217"/>
      <c r="J31" s="225"/>
      <c r="K31" s="217"/>
      <c r="L31" s="225"/>
      <c r="M31" s="228"/>
      <c r="N31" s="225"/>
      <c r="O31" s="227"/>
    </row>
    <row r="32" spans="1:15" ht="15" customHeight="1">
      <c r="A32" s="521"/>
      <c r="B32" s="522"/>
      <c r="C32" s="522"/>
      <c r="D32" s="523"/>
      <c r="E32" s="552"/>
      <c r="F32" s="553"/>
      <c r="G32" s="553"/>
      <c r="H32" s="225"/>
      <c r="I32" s="217"/>
      <c r="J32" s="225"/>
      <c r="K32" s="217"/>
      <c r="L32" s="225"/>
      <c r="M32" s="228"/>
      <c r="N32" s="225"/>
      <c r="O32" s="227"/>
    </row>
    <row r="33" spans="1:15" ht="15" customHeight="1">
      <c r="A33" s="521"/>
      <c r="B33" s="522"/>
      <c r="C33" s="522"/>
      <c r="D33" s="523"/>
      <c r="E33" s="552"/>
      <c r="F33" s="553"/>
      <c r="G33" s="553"/>
      <c r="H33" s="225"/>
      <c r="I33" s="217"/>
      <c r="J33" s="225"/>
      <c r="K33" s="217"/>
      <c r="L33" s="225"/>
      <c r="M33" s="228"/>
      <c r="N33" s="225"/>
      <c r="O33" s="227"/>
    </row>
    <row r="34" spans="1:15" ht="15" customHeight="1">
      <c r="A34" s="521"/>
      <c r="B34" s="522"/>
      <c r="C34" s="522"/>
      <c r="D34" s="523"/>
      <c r="E34" s="552"/>
      <c r="F34" s="572"/>
      <c r="G34" s="572"/>
      <c r="H34" s="225"/>
      <c r="I34" s="217"/>
      <c r="J34" s="225"/>
      <c r="K34" s="217"/>
      <c r="L34" s="225"/>
      <c r="M34" s="228"/>
      <c r="N34" s="225"/>
      <c r="O34" s="218" t="s">
        <v>346</v>
      </c>
    </row>
    <row r="35" spans="1:15" ht="15" customHeight="1">
      <c r="A35" s="521"/>
      <c r="B35" s="522"/>
      <c r="C35" s="522"/>
      <c r="D35" s="523"/>
      <c r="E35" s="552"/>
      <c r="F35" s="572"/>
      <c r="G35" s="572"/>
      <c r="H35" s="225"/>
      <c r="I35" s="217"/>
      <c r="J35" s="225"/>
      <c r="K35" s="217"/>
      <c r="L35" s="225"/>
      <c r="M35" s="228"/>
      <c r="N35" s="225"/>
      <c r="O35" s="218" t="s">
        <v>346</v>
      </c>
    </row>
    <row r="36" spans="1:15" ht="15" customHeight="1">
      <c r="A36" s="521"/>
      <c r="B36" s="522"/>
      <c r="C36" s="522"/>
      <c r="D36" s="523"/>
      <c r="E36" s="552"/>
      <c r="F36" s="572"/>
      <c r="G36" s="572"/>
      <c r="H36" s="225"/>
      <c r="I36" s="217"/>
      <c r="J36" s="225"/>
      <c r="K36" s="217"/>
      <c r="L36" s="225"/>
      <c r="M36" s="228"/>
      <c r="N36" s="225"/>
      <c r="O36" s="218" t="s">
        <v>346</v>
      </c>
    </row>
    <row r="37" spans="1:15" ht="15" customHeight="1">
      <c r="A37" s="521"/>
      <c r="B37" s="522"/>
      <c r="C37" s="522"/>
      <c r="D37" s="523"/>
      <c r="E37" s="552"/>
      <c r="F37" s="572"/>
      <c r="G37" s="572"/>
      <c r="H37" s="225"/>
      <c r="I37" s="217"/>
      <c r="J37" s="225"/>
      <c r="K37" s="217"/>
      <c r="L37" s="225"/>
      <c r="M37" s="228"/>
      <c r="N37" s="225"/>
      <c r="O37" s="218" t="s">
        <v>346</v>
      </c>
    </row>
    <row r="38" spans="1:15" ht="15" customHeight="1">
      <c r="A38" s="521"/>
      <c r="B38" s="522"/>
      <c r="C38" s="522"/>
      <c r="D38" s="523"/>
      <c r="E38" s="552"/>
      <c r="F38" s="572"/>
      <c r="G38" s="572"/>
      <c r="H38" s="225"/>
      <c r="I38" s="217"/>
      <c r="J38" s="225"/>
      <c r="K38" s="217"/>
      <c r="L38" s="225"/>
      <c r="M38" s="228"/>
      <c r="N38" s="225"/>
      <c r="O38" s="218" t="s">
        <v>346</v>
      </c>
    </row>
    <row r="39" spans="1:15" ht="15" customHeight="1">
      <c r="A39" s="521"/>
      <c r="B39" s="522"/>
      <c r="C39" s="522"/>
      <c r="D39" s="523"/>
      <c r="E39" s="552"/>
      <c r="F39" s="572"/>
      <c r="G39" s="572"/>
      <c r="H39" s="225"/>
      <c r="I39" s="217"/>
      <c r="J39" s="225"/>
      <c r="K39" s="217"/>
      <c r="L39" s="225"/>
      <c r="M39" s="217"/>
      <c r="N39" s="225"/>
      <c r="O39" s="218" t="s">
        <v>346</v>
      </c>
    </row>
    <row r="40" spans="1:15" ht="15" customHeight="1">
      <c r="A40" s="521"/>
      <c r="B40" s="522"/>
      <c r="C40" s="522"/>
      <c r="D40" s="523"/>
      <c r="E40" s="552"/>
      <c r="F40" s="572"/>
      <c r="G40" s="572"/>
      <c r="H40" s="225"/>
      <c r="I40" s="217"/>
      <c r="J40" s="225"/>
      <c r="K40" s="217"/>
      <c r="L40" s="225"/>
      <c r="M40" s="217"/>
      <c r="N40" s="225"/>
      <c r="O40" s="218" t="s">
        <v>346</v>
      </c>
    </row>
    <row r="41" spans="1:15" ht="15" customHeight="1">
      <c r="A41" s="521"/>
      <c r="B41" s="522"/>
      <c r="C41" s="522"/>
      <c r="D41" s="523"/>
      <c r="E41" s="552"/>
      <c r="F41" s="572"/>
      <c r="G41" s="572"/>
      <c r="H41" s="225"/>
      <c r="I41" s="217"/>
      <c r="J41" s="225"/>
      <c r="K41" s="217"/>
      <c r="L41" s="225"/>
      <c r="M41" s="217"/>
      <c r="N41" s="225"/>
      <c r="O41" s="218" t="s">
        <v>346</v>
      </c>
    </row>
    <row r="42" spans="1:15" ht="15" customHeight="1">
      <c r="A42" s="521"/>
      <c r="B42" s="522"/>
      <c r="C42" s="522"/>
      <c r="D42" s="523"/>
      <c r="E42" s="586"/>
      <c r="F42" s="587"/>
      <c r="G42" s="587"/>
      <c r="H42" s="229"/>
      <c r="I42" s="217"/>
      <c r="J42" s="229"/>
      <c r="K42" s="217"/>
      <c r="L42" s="229"/>
      <c r="M42" s="217"/>
      <c r="N42" s="229"/>
      <c r="O42" s="218" t="s">
        <v>346</v>
      </c>
    </row>
    <row r="43" spans="1:15" ht="15.75" customHeight="1">
      <c r="A43" s="230" t="s">
        <v>347</v>
      </c>
      <c r="B43" s="231"/>
      <c r="C43" s="231"/>
      <c r="D43" s="231"/>
      <c r="E43" s="231"/>
      <c r="F43" s="231"/>
      <c r="G43" s="232"/>
      <c r="H43" s="233" t="s">
        <v>348</v>
      </c>
      <c r="I43" s="234"/>
      <c r="J43" s="235"/>
      <c r="K43" s="234"/>
      <c r="L43" s="235"/>
      <c r="M43" s="234"/>
      <c r="N43" s="235"/>
      <c r="O43" s="236"/>
    </row>
    <row r="44" spans="1:15" ht="15.75" customHeight="1">
      <c r="A44" s="588"/>
      <c r="B44" s="522"/>
      <c r="C44" s="522"/>
      <c r="D44" s="522"/>
      <c r="E44" s="522"/>
      <c r="F44" s="522"/>
      <c r="G44" s="589"/>
      <c r="H44" s="233" t="s">
        <v>349</v>
      </c>
      <c r="I44" s="235" t="s">
        <v>350</v>
      </c>
      <c r="J44" s="235"/>
      <c r="K44" s="560" t="s">
        <v>351</v>
      </c>
      <c r="L44" s="568"/>
      <c r="M44" s="561"/>
      <c r="N44" s="576">
        <f>ROUND(SUM(O13:O42),2)</f>
        <v>82</v>
      </c>
      <c r="O44" s="569"/>
    </row>
    <row r="45" spans="1:15" ht="15.75" customHeight="1">
      <c r="A45" s="590"/>
      <c r="B45" s="522"/>
      <c r="C45" s="522"/>
      <c r="D45" s="522"/>
      <c r="E45" s="522"/>
      <c r="F45" s="522"/>
      <c r="G45" s="589"/>
      <c r="H45" s="233" t="s">
        <v>352</v>
      </c>
      <c r="I45" s="235" t="s">
        <v>353</v>
      </c>
      <c r="J45" s="235"/>
      <c r="K45" s="237"/>
      <c r="L45" s="237"/>
      <c r="M45" s="237"/>
      <c r="N45" s="238"/>
      <c r="O45" s="239"/>
    </row>
    <row r="46" spans="1:15" ht="15.75" customHeight="1">
      <c r="A46" s="590"/>
      <c r="B46" s="522"/>
      <c r="C46" s="522"/>
      <c r="D46" s="522"/>
      <c r="E46" s="522"/>
      <c r="F46" s="522"/>
      <c r="G46" s="589"/>
      <c r="H46" s="233" t="s">
        <v>354</v>
      </c>
      <c r="I46" s="235" t="s">
        <v>355</v>
      </c>
      <c r="J46" s="235"/>
      <c r="K46" s="560" t="s">
        <v>356</v>
      </c>
      <c r="L46" s="568"/>
      <c r="M46" s="561"/>
      <c r="N46" s="576">
        <f>ROUND(N44,2)</f>
        <v>82</v>
      </c>
      <c r="O46" s="577"/>
    </row>
    <row r="47" spans="1:15" ht="15.75" customHeight="1">
      <c r="A47" s="590"/>
      <c r="B47" s="522"/>
      <c r="C47" s="522"/>
      <c r="D47" s="522"/>
      <c r="E47" s="522"/>
      <c r="F47" s="522"/>
      <c r="G47" s="589"/>
      <c r="H47" s="233" t="s">
        <v>357</v>
      </c>
      <c r="I47" s="235" t="s">
        <v>358</v>
      </c>
      <c r="J47" s="235"/>
      <c r="K47" s="235"/>
      <c r="L47" s="235"/>
      <c r="M47" s="235"/>
      <c r="N47" s="235"/>
      <c r="O47" s="240"/>
    </row>
    <row r="48" spans="1:15" ht="15.75" customHeight="1">
      <c r="A48" s="590"/>
      <c r="B48" s="522"/>
      <c r="C48" s="522"/>
      <c r="D48" s="522"/>
      <c r="E48" s="522"/>
      <c r="F48" s="522"/>
      <c r="G48" s="589"/>
      <c r="H48" s="233" t="s">
        <v>359</v>
      </c>
      <c r="I48" s="235" t="s">
        <v>360</v>
      </c>
      <c r="J48" s="235"/>
      <c r="K48" s="235"/>
      <c r="L48" s="235"/>
      <c r="M48" s="235"/>
      <c r="N48" s="235"/>
      <c r="O48" s="240"/>
    </row>
    <row r="49" spans="1:15" ht="15.75" customHeight="1">
      <c r="A49" s="590"/>
      <c r="B49" s="585"/>
      <c r="C49" s="585"/>
      <c r="D49" s="585"/>
      <c r="E49" s="585"/>
      <c r="F49" s="585"/>
      <c r="G49" s="591"/>
      <c r="H49" s="233" t="s">
        <v>361</v>
      </c>
      <c r="I49" s="235" t="s">
        <v>362</v>
      </c>
      <c r="J49" s="235"/>
      <c r="K49" s="235"/>
      <c r="L49" s="235"/>
      <c r="M49" s="235"/>
      <c r="N49" s="235"/>
      <c r="O49" s="240"/>
    </row>
    <row r="50" spans="1:15" ht="36" customHeight="1">
      <c r="A50" s="266" t="s">
        <v>363</v>
      </c>
      <c r="B50" s="267"/>
      <c r="C50" s="267"/>
      <c r="D50" s="268"/>
      <c r="E50" s="269"/>
      <c r="F50" s="270"/>
      <c r="G50" s="270"/>
      <c r="H50" s="270"/>
      <c r="I50" s="270"/>
      <c r="J50" s="270"/>
      <c r="K50" s="270"/>
      <c r="L50" s="270"/>
      <c r="M50" s="270"/>
      <c r="N50" s="270"/>
      <c r="O50" s="271"/>
    </row>
    <row r="51" spans="1:15" ht="15.75" customHeight="1">
      <c r="A51" s="578" t="s">
        <v>418</v>
      </c>
      <c r="B51" s="579"/>
      <c r="C51" s="579"/>
      <c r="D51" s="580"/>
      <c r="E51" s="246"/>
      <c r="F51" s="247"/>
      <c r="G51" s="247"/>
      <c r="H51" s="247"/>
      <c r="I51" s="247"/>
      <c r="J51" s="247"/>
      <c r="K51" s="247"/>
      <c r="L51" s="247"/>
      <c r="M51" s="247"/>
      <c r="N51" s="247"/>
      <c r="O51" s="253"/>
    </row>
    <row r="52" spans="1:15" ht="15.75" customHeight="1">
      <c r="A52" s="581" t="s">
        <v>409</v>
      </c>
      <c r="B52" s="582"/>
      <c r="C52" s="582"/>
      <c r="D52" s="583"/>
      <c r="E52" s="254"/>
      <c r="F52" s="255"/>
      <c r="G52" s="255"/>
      <c r="H52" s="255"/>
      <c r="I52" s="255"/>
      <c r="J52" s="255"/>
      <c r="K52" s="255"/>
      <c r="L52" s="255"/>
      <c r="M52" s="255"/>
      <c r="N52" s="255"/>
      <c r="O52" s="256"/>
    </row>
    <row r="53" spans="1:15" ht="15.75" customHeight="1">
      <c r="A53" s="584"/>
      <c r="B53" s="522"/>
      <c r="C53" s="522"/>
      <c r="D53" s="585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</row>
    <row r="54" spans="1:15" ht="15" customHeight="1">
      <c r="I54" s="215"/>
      <c r="J54" s="215"/>
      <c r="K54" s="215"/>
      <c r="L54" s="215"/>
      <c r="M54" s="215"/>
      <c r="N54" s="215"/>
      <c r="O54" s="215"/>
    </row>
    <row r="55" spans="1:15" ht="15" customHeight="1">
      <c r="I55" s="215"/>
      <c r="J55" s="215"/>
      <c r="K55" s="215"/>
      <c r="L55" s="215"/>
      <c r="M55" s="215"/>
      <c r="N55" s="215"/>
      <c r="O55" s="215"/>
    </row>
    <row r="57" spans="1:15" ht="15" customHeight="1">
      <c r="C57" s="241"/>
    </row>
  </sheetData>
  <mergeCells count="58">
    <mergeCell ref="A7:B7"/>
    <mergeCell ref="C7:E7"/>
    <mergeCell ref="F7:G7"/>
    <mergeCell ref="H7:O7"/>
    <mergeCell ref="A1:D4"/>
    <mergeCell ref="E1:M4"/>
    <mergeCell ref="N1:O4"/>
    <mergeCell ref="A5:B6"/>
    <mergeCell ref="C5:O6"/>
    <mergeCell ref="B11:C11"/>
    <mergeCell ref="E11:G12"/>
    <mergeCell ref="H11:M11"/>
    <mergeCell ref="N11:O11"/>
    <mergeCell ref="B12:C12"/>
    <mergeCell ref="A8:B8"/>
    <mergeCell ref="C8:E8"/>
    <mergeCell ref="F8:G8"/>
    <mergeCell ref="H8:O8"/>
    <mergeCell ref="A9:O10"/>
    <mergeCell ref="E27:G27"/>
    <mergeCell ref="A13:D42"/>
    <mergeCell ref="E13:G13"/>
    <mergeCell ref="E14:G14"/>
    <mergeCell ref="E15:G15"/>
    <mergeCell ref="E16:G16"/>
    <mergeCell ref="E17:G17"/>
    <mergeCell ref="E18:G18"/>
    <mergeCell ref="E19:G19"/>
    <mergeCell ref="E20:G20"/>
    <mergeCell ref="E21:G21"/>
    <mergeCell ref="E22:G22"/>
    <mergeCell ref="E23:G23"/>
    <mergeCell ref="E24:G24"/>
    <mergeCell ref="E25:G25"/>
    <mergeCell ref="E26:G26"/>
    <mergeCell ref="E39:G39"/>
    <mergeCell ref="E28:G28"/>
    <mergeCell ref="E29:G29"/>
    <mergeCell ref="E30:G30"/>
    <mergeCell ref="E31:G31"/>
    <mergeCell ref="E32:G32"/>
    <mergeCell ref="E33:G33"/>
    <mergeCell ref="E34:G34"/>
    <mergeCell ref="E35:G35"/>
    <mergeCell ref="E36:G36"/>
    <mergeCell ref="E37:G37"/>
    <mergeCell ref="E38:G38"/>
    <mergeCell ref="E40:G40"/>
    <mergeCell ref="E41:G41"/>
    <mergeCell ref="E42:G42"/>
    <mergeCell ref="A44:G49"/>
    <mergeCell ref="K44:M44"/>
    <mergeCell ref="A53:D53"/>
    <mergeCell ref="N44:O44"/>
    <mergeCell ref="K46:M46"/>
    <mergeCell ref="N46:O46"/>
    <mergeCell ref="A51:D51"/>
    <mergeCell ref="A52:D52"/>
  </mergeCells>
  <printOptions horizontalCentered="1" verticalCentered="1"/>
  <pageMargins left="0.70866141732283472" right="0.70866141732283472" top="0.74803149606299213" bottom="0.74803149606299213" header="0" footer="0"/>
  <pageSetup scale="53" fitToHeight="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O57"/>
  <sheetViews>
    <sheetView view="pageBreakPreview" topLeftCell="A34" zoomScale="75" zoomScaleNormal="70" zoomScaleSheetLayoutView="75" workbookViewId="0">
      <selection activeCell="A51" sqref="A51:D52"/>
    </sheetView>
  </sheetViews>
  <sheetFormatPr baseColWidth="10" defaultColWidth="12.625" defaultRowHeight="15" customHeight="1"/>
  <cols>
    <col min="1" max="1" width="10" style="216" customWidth="1"/>
    <col min="2" max="2" width="8" style="216" customWidth="1"/>
    <col min="3" max="3" width="47.625" style="216" customWidth="1"/>
    <col min="4" max="4" width="24.125" style="216" customWidth="1"/>
    <col min="5" max="5" width="9.25" style="216" customWidth="1"/>
    <col min="6" max="6" width="13.5" style="216" customWidth="1"/>
    <col min="7" max="7" width="14.375" style="216" customWidth="1"/>
    <col min="8" max="15" width="9.25" style="216" customWidth="1"/>
    <col min="16" max="24" width="8" style="215" customWidth="1"/>
    <col min="25" max="16384" width="12.625" style="215"/>
  </cols>
  <sheetData>
    <row r="1" spans="1:15" ht="16.5" customHeight="1">
      <c r="A1" s="518"/>
      <c r="B1" s="519"/>
      <c r="C1" s="519"/>
      <c r="D1" s="520"/>
      <c r="E1" s="527" t="s">
        <v>325</v>
      </c>
      <c r="F1" s="528"/>
      <c r="G1" s="528"/>
      <c r="H1" s="528"/>
      <c r="I1" s="528"/>
      <c r="J1" s="528"/>
      <c r="K1" s="528"/>
      <c r="L1" s="528"/>
      <c r="M1" s="529"/>
      <c r="N1" s="536" t="s">
        <v>326</v>
      </c>
      <c r="O1" s="537"/>
    </row>
    <row r="2" spans="1:15" ht="16.5" customHeight="1">
      <c r="A2" s="521"/>
      <c r="B2" s="522"/>
      <c r="C2" s="522"/>
      <c r="D2" s="523"/>
      <c r="E2" s="530"/>
      <c r="F2" s="531"/>
      <c r="G2" s="531"/>
      <c r="H2" s="531"/>
      <c r="I2" s="531"/>
      <c r="J2" s="531"/>
      <c r="K2" s="531"/>
      <c r="L2" s="531"/>
      <c r="M2" s="532"/>
      <c r="N2" s="538"/>
      <c r="O2" s="539"/>
    </row>
    <row r="3" spans="1:15" ht="16.5" customHeight="1">
      <c r="A3" s="521"/>
      <c r="B3" s="522"/>
      <c r="C3" s="522"/>
      <c r="D3" s="523"/>
      <c r="E3" s="530"/>
      <c r="F3" s="531"/>
      <c r="G3" s="531"/>
      <c r="H3" s="531"/>
      <c r="I3" s="531"/>
      <c r="J3" s="531"/>
      <c r="K3" s="531"/>
      <c r="L3" s="531"/>
      <c r="M3" s="532"/>
      <c r="N3" s="538"/>
      <c r="O3" s="539"/>
    </row>
    <row r="4" spans="1:15" ht="16.5" customHeight="1">
      <c r="A4" s="524"/>
      <c r="B4" s="525"/>
      <c r="C4" s="525"/>
      <c r="D4" s="526"/>
      <c r="E4" s="533"/>
      <c r="F4" s="534"/>
      <c r="G4" s="534"/>
      <c r="H4" s="534"/>
      <c r="I4" s="534"/>
      <c r="J4" s="534"/>
      <c r="K4" s="534"/>
      <c r="L4" s="534"/>
      <c r="M4" s="535"/>
      <c r="N4" s="540"/>
      <c r="O4" s="541"/>
    </row>
    <row r="5" spans="1:15" ht="17.45" customHeight="1">
      <c r="A5" s="542" t="s">
        <v>327</v>
      </c>
      <c r="B5" s="543"/>
      <c r="C5" s="546" t="s">
        <v>370</v>
      </c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8"/>
    </row>
    <row r="6" spans="1:15" ht="17.45" customHeight="1">
      <c r="A6" s="544"/>
      <c r="B6" s="545"/>
      <c r="C6" s="549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1"/>
    </row>
    <row r="7" spans="1:15" ht="16.5" customHeight="1">
      <c r="A7" s="510" t="s">
        <v>328</v>
      </c>
      <c r="B7" s="511"/>
      <c r="C7" s="512" t="s">
        <v>329</v>
      </c>
      <c r="D7" s="512"/>
      <c r="E7" s="513"/>
      <c r="F7" s="514" t="s">
        <v>330</v>
      </c>
      <c r="G7" s="515"/>
      <c r="H7" s="516" t="s">
        <v>146</v>
      </c>
      <c r="I7" s="516"/>
      <c r="J7" s="516"/>
      <c r="K7" s="516"/>
      <c r="L7" s="516"/>
      <c r="M7" s="516"/>
      <c r="N7" s="516"/>
      <c r="O7" s="517"/>
    </row>
    <row r="8" spans="1:15" ht="19.5" customHeight="1">
      <c r="A8" s="510" t="s">
        <v>331</v>
      </c>
      <c r="B8" s="511"/>
      <c r="C8" s="512"/>
      <c r="D8" s="512"/>
      <c r="E8" s="513"/>
      <c r="F8" s="514" t="s">
        <v>332</v>
      </c>
      <c r="G8" s="515"/>
      <c r="H8" s="516"/>
      <c r="I8" s="516"/>
      <c r="J8" s="516"/>
      <c r="K8" s="516"/>
      <c r="L8" s="516"/>
      <c r="M8" s="516"/>
      <c r="N8" s="516"/>
      <c r="O8" s="517"/>
    </row>
    <row r="9" spans="1:15" ht="14.25">
      <c r="A9" s="554" t="s">
        <v>325</v>
      </c>
      <c r="B9" s="555"/>
      <c r="C9" s="555"/>
      <c r="D9" s="555"/>
      <c r="E9" s="555"/>
      <c r="F9" s="555"/>
      <c r="G9" s="555"/>
      <c r="H9" s="555"/>
      <c r="I9" s="555"/>
      <c r="J9" s="555"/>
      <c r="K9" s="555"/>
      <c r="L9" s="555"/>
      <c r="M9" s="555"/>
      <c r="N9" s="555"/>
      <c r="O9" s="556"/>
    </row>
    <row r="10" spans="1:15" ht="14.25">
      <c r="A10" s="557"/>
      <c r="B10" s="558"/>
      <c r="C10" s="558"/>
      <c r="D10" s="558"/>
      <c r="E10" s="558"/>
      <c r="F10" s="558"/>
      <c r="G10" s="558"/>
      <c r="H10" s="558"/>
      <c r="I10" s="558"/>
      <c r="J10" s="558"/>
      <c r="K10" s="558"/>
      <c r="L10" s="558"/>
      <c r="M10" s="558"/>
      <c r="N10" s="558"/>
      <c r="O10" s="559"/>
    </row>
    <row r="11" spans="1:15">
      <c r="A11" s="219" t="s">
        <v>333</v>
      </c>
      <c r="B11" s="560" t="s">
        <v>334</v>
      </c>
      <c r="C11" s="561"/>
      <c r="D11" s="220" t="s">
        <v>132</v>
      </c>
      <c r="E11" s="562" t="s">
        <v>335</v>
      </c>
      <c r="F11" s="563"/>
      <c r="G11" s="564"/>
      <c r="H11" s="567" t="s">
        <v>336</v>
      </c>
      <c r="I11" s="568"/>
      <c r="J11" s="563"/>
      <c r="K11" s="568"/>
      <c r="L11" s="563"/>
      <c r="M11" s="561"/>
      <c r="N11" s="567" t="s">
        <v>337</v>
      </c>
      <c r="O11" s="569"/>
    </row>
    <row r="12" spans="1:15" ht="49.7" customHeight="1">
      <c r="A12" s="219" t="s">
        <v>6</v>
      </c>
      <c r="B12" s="570" t="str">
        <f>VLOOKUP(A12,'CUADRO PPAL'!B:G,2,FALSE)</f>
        <v>Suministro e Instalación de Grama Natural</v>
      </c>
      <c r="C12" s="571"/>
      <c r="D12" s="221" t="str">
        <f>VLOOKUP(A12,'CUADRO PPAL'!B:G,3,FALSE)</f>
        <v>M2</v>
      </c>
      <c r="E12" s="565"/>
      <c r="F12" s="566"/>
      <c r="G12" s="566"/>
      <c r="H12" s="222" t="s">
        <v>338</v>
      </c>
      <c r="I12" s="223" t="s">
        <v>339</v>
      </c>
      <c r="J12" s="222" t="s">
        <v>340</v>
      </c>
      <c r="K12" s="223" t="s">
        <v>341</v>
      </c>
      <c r="L12" s="222" t="s">
        <v>342</v>
      </c>
      <c r="M12" s="223" t="s">
        <v>343</v>
      </c>
      <c r="N12" s="222" t="s">
        <v>344</v>
      </c>
      <c r="O12" s="224" t="s">
        <v>345</v>
      </c>
    </row>
    <row r="13" spans="1:15" ht="15" customHeight="1">
      <c r="A13" s="573"/>
      <c r="B13" s="574"/>
      <c r="C13" s="574"/>
      <c r="D13" s="575"/>
      <c r="E13" s="552" t="s">
        <v>415</v>
      </c>
      <c r="F13" s="553"/>
      <c r="G13" s="553"/>
      <c r="H13" s="225"/>
      <c r="I13" s="217"/>
      <c r="J13" s="325">
        <v>17.063800000000001</v>
      </c>
      <c r="K13" s="217">
        <v>29.3</v>
      </c>
      <c r="L13" s="226"/>
      <c r="M13" s="228">
        <f>J13*K13</f>
        <v>499.96934000000005</v>
      </c>
      <c r="N13" s="225">
        <v>1</v>
      </c>
      <c r="O13" s="227">
        <f>N13*M13</f>
        <v>499.96934000000005</v>
      </c>
    </row>
    <row r="14" spans="1:15" ht="15" customHeight="1">
      <c r="A14" s="521"/>
      <c r="B14" s="522"/>
      <c r="C14" s="522"/>
      <c r="D14" s="523"/>
      <c r="E14" s="552"/>
      <c r="F14" s="553"/>
      <c r="G14" s="553"/>
      <c r="H14" s="225"/>
      <c r="I14" s="217"/>
      <c r="J14" s="225"/>
      <c r="K14" s="217"/>
      <c r="L14" s="225"/>
      <c r="M14" s="228"/>
      <c r="N14" s="225"/>
      <c r="O14" s="227"/>
    </row>
    <row r="15" spans="1:15" ht="15" customHeight="1">
      <c r="A15" s="521"/>
      <c r="B15" s="522"/>
      <c r="C15" s="522"/>
      <c r="D15" s="523"/>
      <c r="E15" s="552"/>
      <c r="F15" s="553"/>
      <c r="G15" s="553"/>
      <c r="H15" s="225"/>
      <c r="I15" s="217"/>
      <c r="J15" s="225"/>
      <c r="K15" s="217"/>
      <c r="L15" s="225"/>
      <c r="M15" s="228"/>
      <c r="N15" s="225"/>
      <c r="O15" s="227"/>
    </row>
    <row r="16" spans="1:15" ht="15" customHeight="1">
      <c r="A16" s="521"/>
      <c r="B16" s="522"/>
      <c r="C16" s="522"/>
      <c r="D16" s="523"/>
      <c r="E16" s="552"/>
      <c r="F16" s="553"/>
      <c r="G16" s="553"/>
      <c r="H16" s="225"/>
      <c r="I16" s="217"/>
      <c r="J16" s="225"/>
      <c r="K16" s="217"/>
      <c r="L16" s="225"/>
      <c r="M16" s="228"/>
      <c r="N16" s="225"/>
      <c r="O16" s="227"/>
    </row>
    <row r="17" spans="1:15" ht="15" customHeight="1">
      <c r="A17" s="521"/>
      <c r="B17" s="522"/>
      <c r="C17" s="522"/>
      <c r="D17" s="523"/>
      <c r="E17" s="552"/>
      <c r="F17" s="572"/>
      <c r="G17" s="572"/>
      <c r="H17" s="225"/>
      <c r="I17" s="217"/>
      <c r="J17" s="225"/>
      <c r="K17" s="217"/>
      <c r="L17" s="225"/>
      <c r="M17" s="228"/>
      <c r="N17" s="225"/>
      <c r="O17" s="227"/>
    </row>
    <row r="18" spans="1:15" ht="15" customHeight="1">
      <c r="A18" s="521"/>
      <c r="B18" s="522"/>
      <c r="C18" s="522"/>
      <c r="D18" s="523"/>
      <c r="E18" s="552"/>
      <c r="F18" s="553"/>
      <c r="G18" s="553"/>
      <c r="H18" s="225"/>
      <c r="I18" s="217"/>
      <c r="J18" s="225"/>
      <c r="K18" s="217"/>
      <c r="L18" s="225"/>
      <c r="M18" s="228"/>
      <c r="N18" s="225"/>
      <c r="O18" s="227"/>
    </row>
    <row r="19" spans="1:15" ht="15" customHeight="1">
      <c r="A19" s="521"/>
      <c r="B19" s="522"/>
      <c r="C19" s="522"/>
      <c r="D19" s="523"/>
      <c r="E19" s="552"/>
      <c r="F19" s="553"/>
      <c r="G19" s="553"/>
      <c r="H19" s="225"/>
      <c r="I19" s="217"/>
      <c r="J19" s="225"/>
      <c r="K19" s="217"/>
      <c r="L19" s="225"/>
      <c r="M19" s="228"/>
      <c r="N19" s="225"/>
      <c r="O19" s="227"/>
    </row>
    <row r="20" spans="1:15" ht="15" customHeight="1">
      <c r="A20" s="521"/>
      <c r="B20" s="522"/>
      <c r="C20" s="522"/>
      <c r="D20" s="523"/>
      <c r="E20" s="552"/>
      <c r="F20" s="553"/>
      <c r="G20" s="553"/>
      <c r="H20" s="225"/>
      <c r="I20" s="217"/>
      <c r="J20" s="225"/>
      <c r="K20" s="217"/>
      <c r="L20" s="225"/>
      <c r="M20" s="228"/>
      <c r="N20" s="225"/>
      <c r="O20" s="227"/>
    </row>
    <row r="21" spans="1:15" ht="15" customHeight="1">
      <c r="A21" s="521"/>
      <c r="B21" s="522"/>
      <c r="C21" s="522"/>
      <c r="D21" s="523"/>
      <c r="E21" s="552"/>
      <c r="F21" s="553"/>
      <c r="G21" s="553"/>
      <c r="H21" s="225"/>
      <c r="I21" s="217"/>
      <c r="J21" s="225"/>
      <c r="K21" s="217"/>
      <c r="L21" s="225"/>
      <c r="M21" s="228"/>
      <c r="N21" s="225"/>
      <c r="O21" s="227"/>
    </row>
    <row r="22" spans="1:15" ht="15" customHeight="1">
      <c r="A22" s="521"/>
      <c r="B22" s="522"/>
      <c r="C22" s="522"/>
      <c r="D22" s="523"/>
      <c r="E22" s="552"/>
      <c r="F22" s="553"/>
      <c r="G22" s="553"/>
      <c r="H22" s="225"/>
      <c r="I22" s="217"/>
      <c r="J22" s="225"/>
      <c r="K22" s="217"/>
      <c r="L22" s="225"/>
      <c r="M22" s="228"/>
      <c r="N22" s="225"/>
      <c r="O22" s="227"/>
    </row>
    <row r="23" spans="1:15" ht="15" customHeight="1">
      <c r="A23" s="521"/>
      <c r="B23" s="522"/>
      <c r="C23" s="522"/>
      <c r="D23" s="523"/>
      <c r="E23" s="552"/>
      <c r="F23" s="553"/>
      <c r="G23" s="553"/>
      <c r="H23" s="225"/>
      <c r="I23" s="217"/>
      <c r="J23" s="225"/>
      <c r="K23" s="217"/>
      <c r="L23" s="225"/>
      <c r="M23" s="228"/>
      <c r="N23" s="225"/>
      <c r="O23" s="227"/>
    </row>
    <row r="24" spans="1:15" ht="15" customHeight="1">
      <c r="A24" s="521"/>
      <c r="B24" s="522"/>
      <c r="C24" s="522"/>
      <c r="D24" s="523"/>
      <c r="E24" s="552"/>
      <c r="F24" s="553"/>
      <c r="G24" s="553"/>
      <c r="H24" s="225"/>
      <c r="I24" s="217"/>
      <c r="J24" s="225"/>
      <c r="K24" s="217"/>
      <c r="L24" s="225"/>
      <c r="M24" s="228"/>
      <c r="N24" s="225"/>
      <c r="O24" s="227"/>
    </row>
    <row r="25" spans="1:15" ht="15" customHeight="1">
      <c r="A25" s="521"/>
      <c r="B25" s="522"/>
      <c r="C25" s="522"/>
      <c r="D25" s="523"/>
      <c r="E25" s="552"/>
      <c r="F25" s="553"/>
      <c r="G25" s="553"/>
      <c r="H25" s="225"/>
      <c r="I25" s="217"/>
      <c r="J25" s="225"/>
      <c r="K25" s="217"/>
      <c r="L25" s="225"/>
      <c r="M25" s="228"/>
      <c r="N25" s="225"/>
      <c r="O25" s="227"/>
    </row>
    <row r="26" spans="1:15" ht="15" customHeight="1">
      <c r="A26" s="521"/>
      <c r="B26" s="522"/>
      <c r="C26" s="522"/>
      <c r="D26" s="523"/>
      <c r="E26" s="552"/>
      <c r="F26" s="553"/>
      <c r="G26" s="553"/>
      <c r="H26" s="225"/>
      <c r="I26" s="217"/>
      <c r="J26" s="225"/>
      <c r="K26" s="217"/>
      <c r="L26" s="225"/>
      <c r="M26" s="228"/>
      <c r="N26" s="225"/>
      <c r="O26" s="227"/>
    </row>
    <row r="27" spans="1:15" ht="15" customHeight="1">
      <c r="A27" s="521"/>
      <c r="B27" s="522"/>
      <c r="C27" s="522"/>
      <c r="D27" s="523"/>
      <c r="E27" s="552"/>
      <c r="F27" s="553"/>
      <c r="G27" s="553"/>
      <c r="H27" s="225"/>
      <c r="I27" s="217"/>
      <c r="J27" s="225"/>
      <c r="K27" s="217"/>
      <c r="L27" s="225"/>
      <c r="M27" s="228"/>
      <c r="N27" s="225"/>
      <c r="O27" s="227"/>
    </row>
    <row r="28" spans="1:15" ht="15" customHeight="1">
      <c r="A28" s="521"/>
      <c r="B28" s="522"/>
      <c r="C28" s="522"/>
      <c r="D28" s="523"/>
      <c r="E28" s="552"/>
      <c r="F28" s="553"/>
      <c r="G28" s="553"/>
      <c r="H28" s="225"/>
      <c r="I28" s="217"/>
      <c r="J28" s="225"/>
      <c r="K28" s="217"/>
      <c r="L28" s="225"/>
      <c r="M28" s="228"/>
      <c r="N28" s="225"/>
      <c r="O28" s="227"/>
    </row>
    <row r="29" spans="1:15" ht="15" customHeight="1">
      <c r="A29" s="521"/>
      <c r="B29" s="522"/>
      <c r="C29" s="522"/>
      <c r="D29" s="523"/>
      <c r="E29" s="552"/>
      <c r="F29" s="553"/>
      <c r="G29" s="553"/>
      <c r="H29" s="225"/>
      <c r="I29" s="217"/>
      <c r="J29" s="225"/>
      <c r="K29" s="217"/>
      <c r="L29" s="225"/>
      <c r="M29" s="228"/>
      <c r="N29" s="225"/>
      <c r="O29" s="227"/>
    </row>
    <row r="30" spans="1:15" ht="15" customHeight="1">
      <c r="A30" s="521"/>
      <c r="B30" s="522"/>
      <c r="C30" s="522"/>
      <c r="D30" s="523"/>
      <c r="E30" s="552"/>
      <c r="F30" s="553"/>
      <c r="G30" s="553"/>
      <c r="H30" s="225"/>
      <c r="I30" s="217"/>
      <c r="J30" s="225"/>
      <c r="K30" s="217"/>
      <c r="L30" s="225"/>
      <c r="M30" s="228"/>
      <c r="N30" s="225"/>
      <c r="O30" s="227"/>
    </row>
    <row r="31" spans="1:15" ht="15" customHeight="1">
      <c r="A31" s="521"/>
      <c r="B31" s="522"/>
      <c r="C31" s="522"/>
      <c r="D31" s="523"/>
      <c r="E31" s="552"/>
      <c r="F31" s="553"/>
      <c r="G31" s="553"/>
      <c r="H31" s="225"/>
      <c r="I31" s="217"/>
      <c r="J31" s="225"/>
      <c r="K31" s="217"/>
      <c r="L31" s="225"/>
      <c r="M31" s="228"/>
      <c r="N31" s="225"/>
      <c r="O31" s="227"/>
    </row>
    <row r="32" spans="1:15" ht="15" customHeight="1">
      <c r="A32" s="521"/>
      <c r="B32" s="522"/>
      <c r="C32" s="522"/>
      <c r="D32" s="523"/>
      <c r="E32" s="552"/>
      <c r="F32" s="553"/>
      <c r="G32" s="553"/>
      <c r="H32" s="225"/>
      <c r="I32" s="217"/>
      <c r="J32" s="225"/>
      <c r="K32" s="217"/>
      <c r="L32" s="225"/>
      <c r="M32" s="228"/>
      <c r="N32" s="225"/>
      <c r="O32" s="227"/>
    </row>
    <row r="33" spans="1:15" ht="15" customHeight="1">
      <c r="A33" s="521"/>
      <c r="B33" s="522"/>
      <c r="C33" s="522"/>
      <c r="D33" s="523"/>
      <c r="E33" s="552"/>
      <c r="F33" s="553"/>
      <c r="G33" s="553"/>
      <c r="H33" s="225"/>
      <c r="I33" s="217"/>
      <c r="J33" s="225"/>
      <c r="K33" s="217"/>
      <c r="L33" s="225"/>
      <c r="M33" s="228"/>
      <c r="N33" s="225"/>
      <c r="O33" s="227"/>
    </row>
    <row r="34" spans="1:15" ht="15" customHeight="1">
      <c r="A34" s="521"/>
      <c r="B34" s="522"/>
      <c r="C34" s="522"/>
      <c r="D34" s="523"/>
      <c r="E34" s="552"/>
      <c r="F34" s="572"/>
      <c r="G34" s="572"/>
      <c r="H34" s="225"/>
      <c r="I34" s="217"/>
      <c r="J34" s="225"/>
      <c r="K34" s="217"/>
      <c r="L34" s="225"/>
      <c r="M34" s="228"/>
      <c r="N34" s="225"/>
      <c r="O34" s="218" t="s">
        <v>346</v>
      </c>
    </row>
    <row r="35" spans="1:15" ht="15" customHeight="1">
      <c r="A35" s="521"/>
      <c r="B35" s="522"/>
      <c r="C35" s="522"/>
      <c r="D35" s="523"/>
      <c r="E35" s="552"/>
      <c r="F35" s="572"/>
      <c r="G35" s="572"/>
      <c r="H35" s="225"/>
      <c r="I35" s="217"/>
      <c r="J35" s="225"/>
      <c r="K35" s="217"/>
      <c r="L35" s="225"/>
      <c r="M35" s="228"/>
      <c r="N35" s="225"/>
      <c r="O35" s="218" t="s">
        <v>346</v>
      </c>
    </row>
    <row r="36" spans="1:15" ht="15" customHeight="1">
      <c r="A36" s="521"/>
      <c r="B36" s="522"/>
      <c r="C36" s="522"/>
      <c r="D36" s="523"/>
      <c r="E36" s="552"/>
      <c r="F36" s="572"/>
      <c r="G36" s="572"/>
      <c r="H36" s="225"/>
      <c r="I36" s="217"/>
      <c r="J36" s="225"/>
      <c r="K36" s="217"/>
      <c r="L36" s="225"/>
      <c r="M36" s="228"/>
      <c r="N36" s="225"/>
      <c r="O36" s="218" t="s">
        <v>346</v>
      </c>
    </row>
    <row r="37" spans="1:15" ht="15" customHeight="1">
      <c r="A37" s="521"/>
      <c r="B37" s="522"/>
      <c r="C37" s="522"/>
      <c r="D37" s="523"/>
      <c r="E37" s="552"/>
      <c r="F37" s="572"/>
      <c r="G37" s="572"/>
      <c r="H37" s="225"/>
      <c r="I37" s="217"/>
      <c r="J37" s="225"/>
      <c r="K37" s="217"/>
      <c r="L37" s="225"/>
      <c r="M37" s="228"/>
      <c r="N37" s="225"/>
      <c r="O37" s="218" t="s">
        <v>346</v>
      </c>
    </row>
    <row r="38" spans="1:15" ht="15" customHeight="1">
      <c r="A38" s="521"/>
      <c r="B38" s="522"/>
      <c r="C38" s="522"/>
      <c r="D38" s="523"/>
      <c r="E38" s="552"/>
      <c r="F38" s="572"/>
      <c r="G38" s="572"/>
      <c r="H38" s="225"/>
      <c r="I38" s="217"/>
      <c r="J38" s="225"/>
      <c r="K38" s="217"/>
      <c r="L38" s="225"/>
      <c r="M38" s="228"/>
      <c r="N38" s="225"/>
      <c r="O38" s="218" t="s">
        <v>346</v>
      </c>
    </row>
    <row r="39" spans="1:15" ht="15" customHeight="1">
      <c r="A39" s="521"/>
      <c r="B39" s="522"/>
      <c r="C39" s="522"/>
      <c r="D39" s="523"/>
      <c r="E39" s="552"/>
      <c r="F39" s="572"/>
      <c r="G39" s="572"/>
      <c r="H39" s="225"/>
      <c r="I39" s="217"/>
      <c r="J39" s="225"/>
      <c r="K39" s="217"/>
      <c r="L39" s="225"/>
      <c r="M39" s="217"/>
      <c r="N39" s="225"/>
      <c r="O39" s="218" t="s">
        <v>346</v>
      </c>
    </row>
    <row r="40" spans="1:15" ht="15" customHeight="1">
      <c r="A40" s="521"/>
      <c r="B40" s="522"/>
      <c r="C40" s="522"/>
      <c r="D40" s="523"/>
      <c r="E40" s="552"/>
      <c r="F40" s="572"/>
      <c r="G40" s="572"/>
      <c r="H40" s="225"/>
      <c r="I40" s="217"/>
      <c r="J40" s="225"/>
      <c r="K40" s="217"/>
      <c r="L40" s="225"/>
      <c r="M40" s="217"/>
      <c r="N40" s="225"/>
      <c r="O40" s="218" t="s">
        <v>346</v>
      </c>
    </row>
    <row r="41" spans="1:15" ht="15" customHeight="1">
      <c r="A41" s="521"/>
      <c r="B41" s="522"/>
      <c r="C41" s="522"/>
      <c r="D41" s="523"/>
      <c r="E41" s="552"/>
      <c r="F41" s="572"/>
      <c r="G41" s="572"/>
      <c r="H41" s="225"/>
      <c r="I41" s="217"/>
      <c r="J41" s="225"/>
      <c r="K41" s="217"/>
      <c r="L41" s="225"/>
      <c r="M41" s="217"/>
      <c r="N41" s="225"/>
      <c r="O41" s="218" t="s">
        <v>346</v>
      </c>
    </row>
    <row r="42" spans="1:15" ht="15" customHeight="1">
      <c r="A42" s="521"/>
      <c r="B42" s="522"/>
      <c r="C42" s="522"/>
      <c r="D42" s="523"/>
      <c r="E42" s="586"/>
      <c r="F42" s="587"/>
      <c r="G42" s="587"/>
      <c r="H42" s="229"/>
      <c r="I42" s="217"/>
      <c r="J42" s="229"/>
      <c r="K42" s="217"/>
      <c r="L42" s="229"/>
      <c r="M42" s="217"/>
      <c r="N42" s="229"/>
      <c r="O42" s="218" t="s">
        <v>346</v>
      </c>
    </row>
    <row r="43" spans="1:15" ht="15.75" customHeight="1">
      <c r="A43" s="230" t="s">
        <v>347</v>
      </c>
      <c r="B43" s="231"/>
      <c r="C43" s="231"/>
      <c r="D43" s="231"/>
      <c r="E43" s="231"/>
      <c r="F43" s="231"/>
      <c r="G43" s="232"/>
      <c r="H43" s="233" t="s">
        <v>348</v>
      </c>
      <c r="I43" s="234"/>
      <c r="J43" s="235"/>
      <c r="K43" s="234"/>
      <c r="L43" s="235"/>
      <c r="M43" s="234"/>
      <c r="N43" s="235"/>
      <c r="O43" s="236"/>
    </row>
    <row r="44" spans="1:15" ht="15.75" customHeight="1">
      <c r="A44" s="588"/>
      <c r="B44" s="522"/>
      <c r="C44" s="522"/>
      <c r="D44" s="522"/>
      <c r="E44" s="522"/>
      <c r="F44" s="522"/>
      <c r="G44" s="589"/>
      <c r="H44" s="233" t="s">
        <v>349</v>
      </c>
      <c r="I44" s="235" t="s">
        <v>350</v>
      </c>
      <c r="J44" s="235"/>
      <c r="K44" s="560" t="s">
        <v>351</v>
      </c>
      <c r="L44" s="568"/>
      <c r="M44" s="561"/>
      <c r="N44" s="576">
        <f>ROUND(SUM(O13:O42),2)</f>
        <v>499.97</v>
      </c>
      <c r="O44" s="569"/>
    </row>
    <row r="45" spans="1:15" ht="15.75" customHeight="1">
      <c r="A45" s="590"/>
      <c r="B45" s="522"/>
      <c r="C45" s="522"/>
      <c r="D45" s="522"/>
      <c r="E45" s="522"/>
      <c r="F45" s="522"/>
      <c r="G45" s="589"/>
      <c r="H45" s="233" t="s">
        <v>352</v>
      </c>
      <c r="I45" s="235" t="s">
        <v>353</v>
      </c>
      <c r="J45" s="235"/>
      <c r="K45" s="237"/>
      <c r="L45" s="237"/>
      <c r="M45" s="237"/>
      <c r="N45" s="238"/>
      <c r="O45" s="239"/>
    </row>
    <row r="46" spans="1:15" ht="15.75" customHeight="1">
      <c r="A46" s="590"/>
      <c r="B46" s="522"/>
      <c r="C46" s="522"/>
      <c r="D46" s="522"/>
      <c r="E46" s="522"/>
      <c r="F46" s="522"/>
      <c r="G46" s="589"/>
      <c r="H46" s="233" t="s">
        <v>354</v>
      </c>
      <c r="I46" s="235" t="s">
        <v>355</v>
      </c>
      <c r="J46" s="235"/>
      <c r="K46" s="560" t="s">
        <v>356</v>
      </c>
      <c r="L46" s="568"/>
      <c r="M46" s="561"/>
      <c r="N46" s="576">
        <f>ROUND(N44,2)</f>
        <v>499.97</v>
      </c>
      <c r="O46" s="577"/>
    </row>
    <row r="47" spans="1:15" ht="15.75" customHeight="1">
      <c r="A47" s="590"/>
      <c r="B47" s="522"/>
      <c r="C47" s="522"/>
      <c r="D47" s="522"/>
      <c r="E47" s="522"/>
      <c r="F47" s="522"/>
      <c r="G47" s="589"/>
      <c r="H47" s="233" t="s">
        <v>357</v>
      </c>
      <c r="I47" s="235" t="s">
        <v>358</v>
      </c>
      <c r="J47" s="235"/>
      <c r="K47" s="235"/>
      <c r="L47" s="235"/>
      <c r="M47" s="235"/>
      <c r="N47" s="235"/>
      <c r="O47" s="240"/>
    </row>
    <row r="48" spans="1:15" ht="15.75" customHeight="1">
      <c r="A48" s="590"/>
      <c r="B48" s="522"/>
      <c r="C48" s="522"/>
      <c r="D48" s="522"/>
      <c r="E48" s="522"/>
      <c r="F48" s="522"/>
      <c r="G48" s="589"/>
      <c r="H48" s="233" t="s">
        <v>359</v>
      </c>
      <c r="I48" s="235" t="s">
        <v>360</v>
      </c>
      <c r="J48" s="235"/>
      <c r="K48" s="235"/>
      <c r="L48" s="235"/>
      <c r="M48" s="235"/>
      <c r="N48" s="235"/>
      <c r="O48" s="240"/>
    </row>
    <row r="49" spans="1:15" ht="15.75" customHeight="1">
      <c r="A49" s="590"/>
      <c r="B49" s="585"/>
      <c r="C49" s="585"/>
      <c r="D49" s="585"/>
      <c r="E49" s="585"/>
      <c r="F49" s="585"/>
      <c r="G49" s="591"/>
      <c r="H49" s="233" t="s">
        <v>361</v>
      </c>
      <c r="I49" s="235" t="s">
        <v>362</v>
      </c>
      <c r="J49" s="235"/>
      <c r="K49" s="235"/>
      <c r="L49" s="235"/>
      <c r="M49" s="235"/>
      <c r="N49" s="235"/>
      <c r="O49" s="240"/>
    </row>
    <row r="50" spans="1:15" ht="36" customHeight="1">
      <c r="A50" s="266" t="s">
        <v>363</v>
      </c>
      <c r="B50" s="267"/>
      <c r="C50" s="267"/>
      <c r="D50" s="268"/>
      <c r="E50" s="269"/>
      <c r="F50" s="270"/>
      <c r="G50" s="270"/>
      <c r="H50" s="270"/>
      <c r="I50" s="270"/>
      <c r="J50" s="270"/>
      <c r="K50" s="270"/>
      <c r="L50" s="270"/>
      <c r="M50" s="270"/>
      <c r="N50" s="270"/>
      <c r="O50" s="271"/>
    </row>
    <row r="51" spans="1:15" ht="15.75" customHeight="1">
      <c r="A51" s="578" t="s">
        <v>418</v>
      </c>
      <c r="B51" s="579"/>
      <c r="C51" s="579"/>
      <c r="D51" s="580"/>
      <c r="E51" s="246"/>
      <c r="F51" s="247"/>
      <c r="G51" s="247"/>
      <c r="H51" s="247"/>
      <c r="I51" s="247"/>
      <c r="J51" s="247"/>
      <c r="K51" s="247"/>
      <c r="L51" s="247"/>
      <c r="M51" s="247"/>
      <c r="N51" s="247"/>
      <c r="O51" s="253"/>
    </row>
    <row r="52" spans="1:15" ht="15.75" customHeight="1">
      <c r="A52" s="581" t="s">
        <v>409</v>
      </c>
      <c r="B52" s="582"/>
      <c r="C52" s="582"/>
      <c r="D52" s="583"/>
      <c r="E52" s="254"/>
      <c r="F52" s="255"/>
      <c r="G52" s="255"/>
      <c r="H52" s="255"/>
      <c r="I52" s="255"/>
      <c r="J52" s="255"/>
      <c r="K52" s="255"/>
      <c r="L52" s="255"/>
      <c r="M52" s="255"/>
      <c r="N52" s="255"/>
      <c r="O52" s="256"/>
    </row>
    <row r="53" spans="1:15" ht="15.75" customHeight="1">
      <c r="A53" s="584"/>
      <c r="B53" s="522"/>
      <c r="C53" s="522"/>
      <c r="D53" s="585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</row>
    <row r="54" spans="1:15" ht="15" customHeight="1">
      <c r="I54" s="215"/>
      <c r="J54" s="215"/>
      <c r="K54" s="215"/>
      <c r="L54" s="215"/>
      <c r="M54" s="215"/>
      <c r="N54" s="215"/>
      <c r="O54" s="215"/>
    </row>
    <row r="55" spans="1:15" ht="15" customHeight="1">
      <c r="I55" s="215"/>
      <c r="J55" s="215"/>
      <c r="K55" s="215"/>
      <c r="L55" s="215"/>
      <c r="M55" s="215"/>
      <c r="N55" s="215"/>
      <c r="O55" s="215"/>
    </row>
    <row r="57" spans="1:15" ht="15" customHeight="1">
      <c r="C57" s="241"/>
    </row>
  </sheetData>
  <mergeCells count="58">
    <mergeCell ref="A51:D51"/>
    <mergeCell ref="A52:D52"/>
    <mergeCell ref="A53:D53"/>
    <mergeCell ref="E40:G40"/>
    <mergeCell ref="E41:G41"/>
    <mergeCell ref="E42:G42"/>
    <mergeCell ref="A44:G49"/>
    <mergeCell ref="A13:D42"/>
    <mergeCell ref="E13:G13"/>
    <mergeCell ref="E14:G14"/>
    <mergeCell ref="E15:G15"/>
    <mergeCell ref="E16:G16"/>
    <mergeCell ref="E17:G17"/>
    <mergeCell ref="E18:G18"/>
    <mergeCell ref="E19:G19"/>
    <mergeCell ref="E20:G20"/>
    <mergeCell ref="K44:M44"/>
    <mergeCell ref="N44:O44"/>
    <mergeCell ref="K46:M46"/>
    <mergeCell ref="N46:O46"/>
    <mergeCell ref="E34:G34"/>
    <mergeCell ref="E35:G35"/>
    <mergeCell ref="E36:G36"/>
    <mergeCell ref="E37:G37"/>
    <mergeCell ref="E38:G38"/>
    <mergeCell ref="E39:G39"/>
    <mergeCell ref="E33:G33"/>
    <mergeCell ref="E22:G22"/>
    <mergeCell ref="E23:G23"/>
    <mergeCell ref="E24:G24"/>
    <mergeCell ref="E25:G25"/>
    <mergeCell ref="E26:G26"/>
    <mergeCell ref="E27:G27"/>
    <mergeCell ref="E28:G28"/>
    <mergeCell ref="E29:G29"/>
    <mergeCell ref="E30:G30"/>
    <mergeCell ref="E31:G31"/>
    <mergeCell ref="E32:G32"/>
    <mergeCell ref="E21:G21"/>
    <mergeCell ref="A8:B8"/>
    <mergeCell ref="C8:E8"/>
    <mergeCell ref="F8:G8"/>
    <mergeCell ref="H8:O8"/>
    <mergeCell ref="A9:O10"/>
    <mergeCell ref="B11:C11"/>
    <mergeCell ref="E11:G12"/>
    <mergeCell ref="H11:M11"/>
    <mergeCell ref="N11:O11"/>
    <mergeCell ref="B12:C12"/>
    <mergeCell ref="A7:B7"/>
    <mergeCell ref="C7:E7"/>
    <mergeCell ref="F7:G7"/>
    <mergeCell ref="H7:O7"/>
    <mergeCell ref="A1:D4"/>
    <mergeCell ref="E1:M4"/>
    <mergeCell ref="N1:O4"/>
    <mergeCell ref="A5:B6"/>
    <mergeCell ref="C5:O6"/>
  </mergeCells>
  <printOptions horizontalCentered="1" verticalCentered="1"/>
  <pageMargins left="0.70866141732283472" right="0.70866141732283472" top="0.74803149606299213" bottom="0.74803149606299213" header="0" footer="0"/>
  <pageSetup scale="53" fitToHeight="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O57"/>
  <sheetViews>
    <sheetView view="pageBreakPreview" topLeftCell="A7" zoomScale="75" zoomScaleNormal="70" zoomScaleSheetLayoutView="75" workbookViewId="0">
      <selection activeCell="A51" sqref="A51:D52"/>
    </sheetView>
  </sheetViews>
  <sheetFormatPr baseColWidth="10" defaultColWidth="12.625" defaultRowHeight="15" customHeight="1"/>
  <cols>
    <col min="1" max="1" width="10" style="216" customWidth="1"/>
    <col min="2" max="2" width="8" style="216" customWidth="1"/>
    <col min="3" max="3" width="47.625" style="216" customWidth="1"/>
    <col min="4" max="4" width="24.125" style="216" customWidth="1"/>
    <col min="5" max="5" width="9.25" style="216" customWidth="1"/>
    <col min="6" max="6" width="13.5" style="216" customWidth="1"/>
    <col min="7" max="7" width="14.375" style="216" customWidth="1"/>
    <col min="8" max="15" width="9.25" style="216" customWidth="1"/>
    <col min="16" max="24" width="8" style="215" customWidth="1"/>
    <col min="25" max="16384" width="12.625" style="215"/>
  </cols>
  <sheetData>
    <row r="1" spans="1:15" ht="16.5" customHeight="1">
      <c r="A1" s="518"/>
      <c r="B1" s="519"/>
      <c r="C1" s="519"/>
      <c r="D1" s="520"/>
      <c r="E1" s="527" t="s">
        <v>325</v>
      </c>
      <c r="F1" s="528"/>
      <c r="G1" s="528"/>
      <c r="H1" s="528"/>
      <c r="I1" s="528"/>
      <c r="J1" s="528"/>
      <c r="K1" s="528"/>
      <c r="L1" s="528"/>
      <c r="M1" s="529"/>
      <c r="N1" s="536" t="s">
        <v>326</v>
      </c>
      <c r="O1" s="537"/>
    </row>
    <row r="2" spans="1:15" ht="16.5" customHeight="1">
      <c r="A2" s="521"/>
      <c r="B2" s="522"/>
      <c r="C2" s="522"/>
      <c r="D2" s="523"/>
      <c r="E2" s="530"/>
      <c r="F2" s="531"/>
      <c r="G2" s="531"/>
      <c r="H2" s="531"/>
      <c r="I2" s="531"/>
      <c r="J2" s="531"/>
      <c r="K2" s="531"/>
      <c r="L2" s="531"/>
      <c r="M2" s="532"/>
      <c r="N2" s="538"/>
      <c r="O2" s="539"/>
    </row>
    <row r="3" spans="1:15" ht="16.5" customHeight="1">
      <c r="A3" s="521"/>
      <c r="B3" s="522"/>
      <c r="C3" s="522"/>
      <c r="D3" s="523"/>
      <c r="E3" s="530"/>
      <c r="F3" s="531"/>
      <c r="G3" s="531"/>
      <c r="H3" s="531"/>
      <c r="I3" s="531"/>
      <c r="J3" s="531"/>
      <c r="K3" s="531"/>
      <c r="L3" s="531"/>
      <c r="M3" s="532"/>
      <c r="N3" s="538"/>
      <c r="O3" s="539"/>
    </row>
    <row r="4" spans="1:15" ht="16.5" customHeight="1">
      <c r="A4" s="524"/>
      <c r="B4" s="525"/>
      <c r="C4" s="525"/>
      <c r="D4" s="526"/>
      <c r="E4" s="533"/>
      <c r="F4" s="534"/>
      <c r="G4" s="534"/>
      <c r="H4" s="534"/>
      <c r="I4" s="534"/>
      <c r="J4" s="534"/>
      <c r="K4" s="534"/>
      <c r="L4" s="534"/>
      <c r="M4" s="535"/>
      <c r="N4" s="540"/>
      <c r="O4" s="541"/>
    </row>
    <row r="5" spans="1:15" ht="17.45" customHeight="1">
      <c r="A5" s="542" t="s">
        <v>327</v>
      </c>
      <c r="B5" s="543"/>
      <c r="C5" s="546" t="s">
        <v>370</v>
      </c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8"/>
    </row>
    <row r="6" spans="1:15" ht="17.45" customHeight="1">
      <c r="A6" s="544"/>
      <c r="B6" s="545"/>
      <c r="C6" s="549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1"/>
    </row>
    <row r="7" spans="1:15" ht="16.5" customHeight="1">
      <c r="A7" s="510" t="s">
        <v>328</v>
      </c>
      <c r="B7" s="511"/>
      <c r="C7" s="512" t="s">
        <v>329</v>
      </c>
      <c r="D7" s="512"/>
      <c r="E7" s="513"/>
      <c r="F7" s="514" t="s">
        <v>330</v>
      </c>
      <c r="G7" s="515"/>
      <c r="H7" s="516" t="s">
        <v>146</v>
      </c>
      <c r="I7" s="516"/>
      <c r="J7" s="516"/>
      <c r="K7" s="516"/>
      <c r="L7" s="516"/>
      <c r="M7" s="516"/>
      <c r="N7" s="516"/>
      <c r="O7" s="517"/>
    </row>
    <row r="8" spans="1:15" ht="19.5" customHeight="1">
      <c r="A8" s="510" t="s">
        <v>331</v>
      </c>
      <c r="B8" s="511"/>
      <c r="C8" s="512"/>
      <c r="D8" s="512"/>
      <c r="E8" s="513"/>
      <c r="F8" s="514" t="s">
        <v>332</v>
      </c>
      <c r="G8" s="515"/>
      <c r="H8" s="516"/>
      <c r="I8" s="516"/>
      <c r="J8" s="516"/>
      <c r="K8" s="516"/>
      <c r="L8" s="516"/>
      <c r="M8" s="516"/>
      <c r="N8" s="516"/>
      <c r="O8" s="517"/>
    </row>
    <row r="9" spans="1:15" ht="14.25">
      <c r="A9" s="554" t="s">
        <v>325</v>
      </c>
      <c r="B9" s="555"/>
      <c r="C9" s="555"/>
      <c r="D9" s="555"/>
      <c r="E9" s="555"/>
      <c r="F9" s="555"/>
      <c r="G9" s="555"/>
      <c r="H9" s="555"/>
      <c r="I9" s="555"/>
      <c r="J9" s="555"/>
      <c r="K9" s="555"/>
      <c r="L9" s="555"/>
      <c r="M9" s="555"/>
      <c r="N9" s="555"/>
      <c r="O9" s="556"/>
    </row>
    <row r="10" spans="1:15" ht="14.25">
      <c r="A10" s="557"/>
      <c r="B10" s="558"/>
      <c r="C10" s="558"/>
      <c r="D10" s="558"/>
      <c r="E10" s="558"/>
      <c r="F10" s="558"/>
      <c r="G10" s="558"/>
      <c r="H10" s="558"/>
      <c r="I10" s="558"/>
      <c r="J10" s="558"/>
      <c r="K10" s="558"/>
      <c r="L10" s="558"/>
      <c r="M10" s="558"/>
      <c r="N10" s="558"/>
      <c r="O10" s="559"/>
    </row>
    <row r="11" spans="1:15">
      <c r="A11" s="219" t="s">
        <v>333</v>
      </c>
      <c r="B11" s="560" t="s">
        <v>334</v>
      </c>
      <c r="C11" s="561"/>
      <c r="D11" s="220" t="s">
        <v>132</v>
      </c>
      <c r="E11" s="562" t="s">
        <v>335</v>
      </c>
      <c r="F11" s="563"/>
      <c r="G11" s="564"/>
      <c r="H11" s="567" t="s">
        <v>336</v>
      </c>
      <c r="I11" s="568"/>
      <c r="J11" s="563"/>
      <c r="K11" s="568"/>
      <c r="L11" s="563"/>
      <c r="M11" s="561"/>
      <c r="N11" s="567" t="s">
        <v>337</v>
      </c>
      <c r="O11" s="569"/>
    </row>
    <row r="12" spans="1:15" ht="49.7" customHeight="1">
      <c r="A12" s="219" t="s">
        <v>7</v>
      </c>
      <c r="B12" s="570" t="str">
        <f>VLOOKUP(A12,'CUADRO PPAL'!B:G,2,FALSE)</f>
        <v>Suministro e Instalación de Porteria Futbol 5, Incluye Malla</v>
      </c>
      <c r="C12" s="571"/>
      <c r="D12" s="221" t="str">
        <f>VLOOKUP(A12,'CUADRO PPAL'!B:G,3,FALSE)</f>
        <v>UND</v>
      </c>
      <c r="E12" s="565"/>
      <c r="F12" s="566"/>
      <c r="G12" s="566"/>
      <c r="H12" s="222" t="s">
        <v>338</v>
      </c>
      <c r="I12" s="223" t="s">
        <v>339</v>
      </c>
      <c r="J12" s="222" t="s">
        <v>340</v>
      </c>
      <c r="K12" s="223" t="s">
        <v>341</v>
      </c>
      <c r="L12" s="222" t="s">
        <v>342</v>
      </c>
      <c r="M12" s="223" t="s">
        <v>343</v>
      </c>
      <c r="N12" s="222" t="s">
        <v>344</v>
      </c>
      <c r="O12" s="224" t="s">
        <v>345</v>
      </c>
    </row>
    <row r="13" spans="1:15" ht="15" customHeight="1">
      <c r="A13" s="573"/>
      <c r="B13" s="574"/>
      <c r="C13" s="574"/>
      <c r="D13" s="575"/>
      <c r="E13" s="552" t="s">
        <v>416</v>
      </c>
      <c r="F13" s="553"/>
      <c r="G13" s="553"/>
      <c r="H13" s="225"/>
      <c r="I13" s="217"/>
      <c r="J13" s="325"/>
      <c r="K13" s="217"/>
      <c r="L13" s="226"/>
      <c r="M13" s="228"/>
      <c r="N13" s="225">
        <v>2</v>
      </c>
      <c r="O13" s="227">
        <f>N13</f>
        <v>2</v>
      </c>
    </row>
    <row r="14" spans="1:15" ht="15" customHeight="1">
      <c r="A14" s="521"/>
      <c r="B14" s="522"/>
      <c r="C14" s="522"/>
      <c r="D14" s="523"/>
      <c r="E14" s="552"/>
      <c r="F14" s="553"/>
      <c r="G14" s="553"/>
      <c r="H14" s="225"/>
      <c r="I14" s="217"/>
      <c r="J14" s="225"/>
      <c r="K14" s="217"/>
      <c r="L14" s="225"/>
      <c r="M14" s="228"/>
      <c r="N14" s="225"/>
      <c r="O14" s="227"/>
    </row>
    <row r="15" spans="1:15" ht="15" customHeight="1">
      <c r="A15" s="521"/>
      <c r="B15" s="522"/>
      <c r="C15" s="522"/>
      <c r="D15" s="523"/>
      <c r="E15" s="552"/>
      <c r="F15" s="553"/>
      <c r="G15" s="553"/>
      <c r="H15" s="225"/>
      <c r="I15" s="217"/>
      <c r="J15" s="225"/>
      <c r="K15" s="217"/>
      <c r="L15" s="225"/>
      <c r="M15" s="228"/>
      <c r="N15" s="225"/>
      <c r="O15" s="227"/>
    </row>
    <row r="16" spans="1:15" ht="15" customHeight="1">
      <c r="A16" s="521"/>
      <c r="B16" s="522"/>
      <c r="C16" s="522"/>
      <c r="D16" s="523"/>
      <c r="E16" s="552"/>
      <c r="F16" s="553"/>
      <c r="G16" s="553"/>
      <c r="H16" s="225"/>
      <c r="I16" s="217"/>
      <c r="J16" s="225"/>
      <c r="K16" s="217"/>
      <c r="L16" s="225"/>
      <c r="M16" s="228"/>
      <c r="N16" s="225"/>
      <c r="O16" s="227"/>
    </row>
    <row r="17" spans="1:15" ht="15" customHeight="1">
      <c r="A17" s="521"/>
      <c r="B17" s="522"/>
      <c r="C17" s="522"/>
      <c r="D17" s="523"/>
      <c r="E17" s="552"/>
      <c r="F17" s="572"/>
      <c r="G17" s="572"/>
      <c r="H17" s="225"/>
      <c r="I17" s="217"/>
      <c r="J17" s="225"/>
      <c r="K17" s="217"/>
      <c r="L17" s="225"/>
      <c r="M17" s="228"/>
      <c r="N17" s="225"/>
      <c r="O17" s="227"/>
    </row>
    <row r="18" spans="1:15" ht="15" customHeight="1">
      <c r="A18" s="521"/>
      <c r="B18" s="522"/>
      <c r="C18" s="522"/>
      <c r="D18" s="523"/>
      <c r="E18" s="552"/>
      <c r="F18" s="553"/>
      <c r="G18" s="553"/>
      <c r="H18" s="225"/>
      <c r="I18" s="217"/>
      <c r="J18" s="225"/>
      <c r="K18" s="217"/>
      <c r="L18" s="225"/>
      <c r="M18" s="228"/>
      <c r="N18" s="225"/>
      <c r="O18" s="227"/>
    </row>
    <row r="19" spans="1:15" ht="15" customHeight="1">
      <c r="A19" s="521"/>
      <c r="B19" s="522"/>
      <c r="C19" s="522"/>
      <c r="D19" s="523"/>
      <c r="E19" s="552"/>
      <c r="F19" s="553"/>
      <c r="G19" s="553"/>
      <c r="H19" s="225"/>
      <c r="I19" s="217"/>
      <c r="J19" s="225"/>
      <c r="K19" s="217"/>
      <c r="L19" s="225"/>
      <c r="M19" s="228"/>
      <c r="N19" s="225"/>
      <c r="O19" s="227"/>
    </row>
    <row r="20" spans="1:15" ht="15" customHeight="1">
      <c r="A20" s="521"/>
      <c r="B20" s="522"/>
      <c r="C20" s="522"/>
      <c r="D20" s="523"/>
      <c r="E20" s="552"/>
      <c r="F20" s="553"/>
      <c r="G20" s="553"/>
      <c r="H20" s="225"/>
      <c r="I20" s="217"/>
      <c r="J20" s="225"/>
      <c r="K20" s="217"/>
      <c r="L20" s="225"/>
      <c r="M20" s="228"/>
      <c r="N20" s="225"/>
      <c r="O20" s="227"/>
    </row>
    <row r="21" spans="1:15" ht="15" customHeight="1">
      <c r="A21" s="521"/>
      <c r="B21" s="522"/>
      <c r="C21" s="522"/>
      <c r="D21" s="523"/>
      <c r="E21" s="552"/>
      <c r="F21" s="553"/>
      <c r="G21" s="553"/>
      <c r="H21" s="225"/>
      <c r="I21" s="217"/>
      <c r="J21" s="225"/>
      <c r="K21" s="217"/>
      <c r="L21" s="225"/>
      <c r="M21" s="228"/>
      <c r="N21" s="225"/>
      <c r="O21" s="227"/>
    </row>
    <row r="22" spans="1:15" ht="15" customHeight="1">
      <c r="A22" s="521"/>
      <c r="B22" s="522"/>
      <c r="C22" s="522"/>
      <c r="D22" s="523"/>
      <c r="E22" s="552"/>
      <c r="F22" s="553"/>
      <c r="G22" s="553"/>
      <c r="H22" s="225"/>
      <c r="I22" s="217"/>
      <c r="J22" s="225"/>
      <c r="K22" s="217"/>
      <c r="L22" s="225"/>
      <c r="M22" s="228"/>
      <c r="N22" s="225"/>
      <c r="O22" s="227"/>
    </row>
    <row r="23" spans="1:15" ht="15" customHeight="1">
      <c r="A23" s="521"/>
      <c r="B23" s="522"/>
      <c r="C23" s="522"/>
      <c r="D23" s="523"/>
      <c r="E23" s="552"/>
      <c r="F23" s="553"/>
      <c r="G23" s="553"/>
      <c r="H23" s="225"/>
      <c r="I23" s="217"/>
      <c r="J23" s="225"/>
      <c r="K23" s="217"/>
      <c r="L23" s="225"/>
      <c r="M23" s="228"/>
      <c r="N23" s="225"/>
      <c r="O23" s="227"/>
    </row>
    <row r="24" spans="1:15" ht="15" customHeight="1">
      <c r="A24" s="521"/>
      <c r="B24" s="522"/>
      <c r="C24" s="522"/>
      <c r="D24" s="523"/>
      <c r="E24" s="552"/>
      <c r="F24" s="553"/>
      <c r="G24" s="553"/>
      <c r="H24" s="225"/>
      <c r="I24" s="217"/>
      <c r="J24" s="225"/>
      <c r="K24" s="217"/>
      <c r="L24" s="225"/>
      <c r="M24" s="228"/>
      <c r="N24" s="225"/>
      <c r="O24" s="227"/>
    </row>
    <row r="25" spans="1:15" ht="15" customHeight="1">
      <c r="A25" s="521"/>
      <c r="B25" s="522"/>
      <c r="C25" s="522"/>
      <c r="D25" s="523"/>
      <c r="E25" s="552"/>
      <c r="F25" s="553"/>
      <c r="G25" s="553"/>
      <c r="H25" s="225"/>
      <c r="I25" s="217"/>
      <c r="J25" s="225"/>
      <c r="K25" s="217"/>
      <c r="L25" s="225"/>
      <c r="M25" s="228"/>
      <c r="N25" s="225"/>
      <c r="O25" s="227"/>
    </row>
    <row r="26" spans="1:15" ht="15" customHeight="1">
      <c r="A26" s="521"/>
      <c r="B26" s="522"/>
      <c r="C26" s="522"/>
      <c r="D26" s="523"/>
      <c r="E26" s="552"/>
      <c r="F26" s="553"/>
      <c r="G26" s="553"/>
      <c r="H26" s="225"/>
      <c r="I26" s="217"/>
      <c r="J26" s="225"/>
      <c r="K26" s="217"/>
      <c r="L26" s="225"/>
      <c r="M26" s="228"/>
      <c r="N26" s="225"/>
      <c r="O26" s="227"/>
    </row>
    <row r="27" spans="1:15" ht="15" customHeight="1">
      <c r="A27" s="521"/>
      <c r="B27" s="522"/>
      <c r="C27" s="522"/>
      <c r="D27" s="523"/>
      <c r="E27" s="552"/>
      <c r="F27" s="553"/>
      <c r="G27" s="553"/>
      <c r="H27" s="225"/>
      <c r="I27" s="217"/>
      <c r="J27" s="225"/>
      <c r="K27" s="217"/>
      <c r="L27" s="225"/>
      <c r="M27" s="228"/>
      <c r="N27" s="225"/>
      <c r="O27" s="227"/>
    </row>
    <row r="28" spans="1:15" ht="15" customHeight="1">
      <c r="A28" s="521"/>
      <c r="B28" s="522"/>
      <c r="C28" s="522"/>
      <c r="D28" s="523"/>
      <c r="E28" s="552"/>
      <c r="F28" s="553"/>
      <c r="G28" s="553"/>
      <c r="H28" s="225"/>
      <c r="I28" s="217"/>
      <c r="J28" s="225"/>
      <c r="K28" s="217"/>
      <c r="L28" s="225"/>
      <c r="M28" s="228"/>
      <c r="N28" s="225"/>
      <c r="O28" s="227"/>
    </row>
    <row r="29" spans="1:15" ht="15" customHeight="1">
      <c r="A29" s="521"/>
      <c r="B29" s="522"/>
      <c r="C29" s="522"/>
      <c r="D29" s="523"/>
      <c r="E29" s="552"/>
      <c r="F29" s="553"/>
      <c r="G29" s="553"/>
      <c r="H29" s="225"/>
      <c r="I29" s="217"/>
      <c r="J29" s="225"/>
      <c r="K29" s="217"/>
      <c r="L29" s="225"/>
      <c r="M29" s="228"/>
      <c r="N29" s="225"/>
      <c r="O29" s="227"/>
    </row>
    <row r="30" spans="1:15" ht="15" customHeight="1">
      <c r="A30" s="521"/>
      <c r="B30" s="522"/>
      <c r="C30" s="522"/>
      <c r="D30" s="523"/>
      <c r="E30" s="552"/>
      <c r="F30" s="553"/>
      <c r="G30" s="553"/>
      <c r="H30" s="225"/>
      <c r="I30" s="217"/>
      <c r="J30" s="225"/>
      <c r="K30" s="217"/>
      <c r="L30" s="225"/>
      <c r="M30" s="228"/>
      <c r="N30" s="225"/>
      <c r="O30" s="227"/>
    </row>
    <row r="31" spans="1:15" ht="15" customHeight="1">
      <c r="A31" s="521"/>
      <c r="B31" s="522"/>
      <c r="C31" s="522"/>
      <c r="D31" s="523"/>
      <c r="E31" s="552"/>
      <c r="F31" s="553"/>
      <c r="G31" s="553"/>
      <c r="H31" s="225"/>
      <c r="I31" s="217"/>
      <c r="J31" s="225"/>
      <c r="K31" s="217"/>
      <c r="L31" s="225"/>
      <c r="M31" s="228"/>
      <c r="N31" s="225"/>
      <c r="O31" s="227"/>
    </row>
    <row r="32" spans="1:15" ht="15" customHeight="1">
      <c r="A32" s="521"/>
      <c r="B32" s="522"/>
      <c r="C32" s="522"/>
      <c r="D32" s="523"/>
      <c r="E32" s="552"/>
      <c r="F32" s="553"/>
      <c r="G32" s="553"/>
      <c r="H32" s="225"/>
      <c r="I32" s="217"/>
      <c r="J32" s="225"/>
      <c r="K32" s="217"/>
      <c r="L32" s="225"/>
      <c r="M32" s="228"/>
      <c r="N32" s="225"/>
      <c r="O32" s="227"/>
    </row>
    <row r="33" spans="1:15" ht="15" customHeight="1">
      <c r="A33" s="521"/>
      <c r="B33" s="522"/>
      <c r="C33" s="522"/>
      <c r="D33" s="523"/>
      <c r="E33" s="552"/>
      <c r="F33" s="553"/>
      <c r="G33" s="553"/>
      <c r="H33" s="225"/>
      <c r="I33" s="217"/>
      <c r="J33" s="225"/>
      <c r="K33" s="217"/>
      <c r="L33" s="225"/>
      <c r="M33" s="228"/>
      <c r="N33" s="225"/>
      <c r="O33" s="227"/>
    </row>
    <row r="34" spans="1:15" ht="15" customHeight="1">
      <c r="A34" s="521"/>
      <c r="B34" s="522"/>
      <c r="C34" s="522"/>
      <c r="D34" s="523"/>
      <c r="E34" s="552"/>
      <c r="F34" s="572"/>
      <c r="G34" s="572"/>
      <c r="H34" s="225"/>
      <c r="I34" s="217"/>
      <c r="J34" s="225"/>
      <c r="K34" s="217"/>
      <c r="L34" s="225"/>
      <c r="M34" s="228"/>
      <c r="N34" s="225"/>
      <c r="O34" s="218" t="s">
        <v>346</v>
      </c>
    </row>
    <row r="35" spans="1:15" ht="15" customHeight="1">
      <c r="A35" s="521"/>
      <c r="B35" s="522"/>
      <c r="C35" s="522"/>
      <c r="D35" s="523"/>
      <c r="E35" s="552"/>
      <c r="F35" s="572"/>
      <c r="G35" s="572"/>
      <c r="H35" s="225"/>
      <c r="I35" s="217"/>
      <c r="J35" s="225"/>
      <c r="K35" s="217"/>
      <c r="L35" s="225"/>
      <c r="M35" s="228"/>
      <c r="N35" s="225"/>
      <c r="O35" s="218" t="s">
        <v>346</v>
      </c>
    </row>
    <row r="36" spans="1:15" ht="15" customHeight="1">
      <c r="A36" s="521"/>
      <c r="B36" s="522"/>
      <c r="C36" s="522"/>
      <c r="D36" s="523"/>
      <c r="E36" s="552"/>
      <c r="F36" s="572"/>
      <c r="G36" s="572"/>
      <c r="H36" s="225"/>
      <c r="I36" s="217"/>
      <c r="J36" s="225"/>
      <c r="K36" s="217"/>
      <c r="L36" s="225"/>
      <c r="M36" s="228"/>
      <c r="N36" s="225"/>
      <c r="O36" s="218" t="s">
        <v>346</v>
      </c>
    </row>
    <row r="37" spans="1:15" ht="15" customHeight="1">
      <c r="A37" s="521"/>
      <c r="B37" s="522"/>
      <c r="C37" s="522"/>
      <c r="D37" s="523"/>
      <c r="E37" s="552"/>
      <c r="F37" s="572"/>
      <c r="G37" s="572"/>
      <c r="H37" s="225"/>
      <c r="I37" s="217"/>
      <c r="J37" s="225"/>
      <c r="K37" s="217"/>
      <c r="L37" s="225"/>
      <c r="M37" s="228"/>
      <c r="N37" s="225"/>
      <c r="O37" s="218" t="s">
        <v>346</v>
      </c>
    </row>
    <row r="38" spans="1:15" ht="15" customHeight="1">
      <c r="A38" s="521"/>
      <c r="B38" s="522"/>
      <c r="C38" s="522"/>
      <c r="D38" s="523"/>
      <c r="E38" s="552"/>
      <c r="F38" s="572"/>
      <c r="G38" s="572"/>
      <c r="H38" s="225"/>
      <c r="I38" s="217"/>
      <c r="J38" s="225"/>
      <c r="K38" s="217"/>
      <c r="L38" s="225"/>
      <c r="M38" s="228"/>
      <c r="N38" s="225"/>
      <c r="O38" s="218" t="s">
        <v>346</v>
      </c>
    </row>
    <row r="39" spans="1:15" ht="15" customHeight="1">
      <c r="A39" s="521"/>
      <c r="B39" s="522"/>
      <c r="C39" s="522"/>
      <c r="D39" s="523"/>
      <c r="E39" s="552"/>
      <c r="F39" s="572"/>
      <c r="G39" s="572"/>
      <c r="H39" s="225"/>
      <c r="I39" s="217"/>
      <c r="J39" s="225"/>
      <c r="K39" s="217"/>
      <c r="L39" s="225"/>
      <c r="M39" s="217"/>
      <c r="N39" s="225"/>
      <c r="O39" s="218" t="s">
        <v>346</v>
      </c>
    </row>
    <row r="40" spans="1:15" ht="15" customHeight="1">
      <c r="A40" s="521"/>
      <c r="B40" s="522"/>
      <c r="C40" s="522"/>
      <c r="D40" s="523"/>
      <c r="E40" s="552"/>
      <c r="F40" s="572"/>
      <c r="G40" s="572"/>
      <c r="H40" s="225"/>
      <c r="I40" s="217"/>
      <c r="J40" s="225"/>
      <c r="K40" s="217"/>
      <c r="L40" s="225"/>
      <c r="M40" s="217"/>
      <c r="N40" s="225"/>
      <c r="O40" s="218" t="s">
        <v>346</v>
      </c>
    </row>
    <row r="41" spans="1:15" ht="15" customHeight="1">
      <c r="A41" s="521"/>
      <c r="B41" s="522"/>
      <c r="C41" s="522"/>
      <c r="D41" s="523"/>
      <c r="E41" s="552"/>
      <c r="F41" s="572"/>
      <c r="G41" s="572"/>
      <c r="H41" s="225"/>
      <c r="I41" s="217"/>
      <c r="J41" s="225"/>
      <c r="K41" s="217"/>
      <c r="L41" s="225"/>
      <c r="M41" s="217"/>
      <c r="N41" s="225"/>
      <c r="O41" s="218" t="s">
        <v>346</v>
      </c>
    </row>
    <row r="42" spans="1:15" ht="15" customHeight="1">
      <c r="A42" s="521"/>
      <c r="B42" s="522"/>
      <c r="C42" s="522"/>
      <c r="D42" s="523"/>
      <c r="E42" s="586"/>
      <c r="F42" s="587"/>
      <c r="G42" s="587"/>
      <c r="H42" s="229"/>
      <c r="I42" s="217"/>
      <c r="J42" s="229"/>
      <c r="K42" s="217"/>
      <c r="L42" s="229"/>
      <c r="M42" s="217"/>
      <c r="N42" s="229"/>
      <c r="O42" s="218" t="s">
        <v>346</v>
      </c>
    </row>
    <row r="43" spans="1:15" ht="15.75" customHeight="1">
      <c r="A43" s="230" t="s">
        <v>347</v>
      </c>
      <c r="B43" s="231"/>
      <c r="C43" s="231"/>
      <c r="D43" s="231"/>
      <c r="E43" s="231"/>
      <c r="F43" s="231"/>
      <c r="G43" s="232"/>
      <c r="H43" s="233" t="s">
        <v>348</v>
      </c>
      <c r="I43" s="234"/>
      <c r="J43" s="235"/>
      <c r="K43" s="234"/>
      <c r="L43" s="235"/>
      <c r="M43" s="234"/>
      <c r="N43" s="235"/>
      <c r="O43" s="236"/>
    </row>
    <row r="44" spans="1:15" ht="15.75" customHeight="1">
      <c r="A44" s="588"/>
      <c r="B44" s="522"/>
      <c r="C44" s="522"/>
      <c r="D44" s="522"/>
      <c r="E44" s="522"/>
      <c r="F44" s="522"/>
      <c r="G44" s="589"/>
      <c r="H44" s="233" t="s">
        <v>349</v>
      </c>
      <c r="I44" s="235" t="s">
        <v>350</v>
      </c>
      <c r="J44" s="235"/>
      <c r="K44" s="560" t="s">
        <v>351</v>
      </c>
      <c r="L44" s="568"/>
      <c r="M44" s="561"/>
      <c r="N44" s="576">
        <f>ROUND(SUM(O13:O42),2)</f>
        <v>2</v>
      </c>
      <c r="O44" s="569"/>
    </row>
    <row r="45" spans="1:15" ht="15.75" customHeight="1">
      <c r="A45" s="590"/>
      <c r="B45" s="522"/>
      <c r="C45" s="522"/>
      <c r="D45" s="522"/>
      <c r="E45" s="522"/>
      <c r="F45" s="522"/>
      <c r="G45" s="589"/>
      <c r="H45" s="233" t="s">
        <v>352</v>
      </c>
      <c r="I45" s="235" t="s">
        <v>353</v>
      </c>
      <c r="J45" s="235"/>
      <c r="K45" s="237"/>
      <c r="L45" s="237"/>
      <c r="M45" s="237"/>
      <c r="N45" s="238"/>
      <c r="O45" s="239"/>
    </row>
    <row r="46" spans="1:15" ht="15.75" customHeight="1">
      <c r="A46" s="590"/>
      <c r="B46" s="522"/>
      <c r="C46" s="522"/>
      <c r="D46" s="522"/>
      <c r="E46" s="522"/>
      <c r="F46" s="522"/>
      <c r="G46" s="589"/>
      <c r="H46" s="233" t="s">
        <v>354</v>
      </c>
      <c r="I46" s="235" t="s">
        <v>355</v>
      </c>
      <c r="J46" s="235"/>
      <c r="K46" s="560" t="s">
        <v>356</v>
      </c>
      <c r="L46" s="568"/>
      <c r="M46" s="561"/>
      <c r="N46" s="576">
        <f>ROUND(N44,2)</f>
        <v>2</v>
      </c>
      <c r="O46" s="577"/>
    </row>
    <row r="47" spans="1:15" ht="15.75" customHeight="1">
      <c r="A47" s="590"/>
      <c r="B47" s="522"/>
      <c r="C47" s="522"/>
      <c r="D47" s="522"/>
      <c r="E47" s="522"/>
      <c r="F47" s="522"/>
      <c r="G47" s="589"/>
      <c r="H47" s="233" t="s">
        <v>357</v>
      </c>
      <c r="I47" s="235" t="s">
        <v>358</v>
      </c>
      <c r="J47" s="235"/>
      <c r="K47" s="235"/>
      <c r="L47" s="235"/>
      <c r="M47" s="235"/>
      <c r="N47" s="235"/>
      <c r="O47" s="240"/>
    </row>
    <row r="48" spans="1:15" ht="15.75" customHeight="1">
      <c r="A48" s="590"/>
      <c r="B48" s="522"/>
      <c r="C48" s="522"/>
      <c r="D48" s="522"/>
      <c r="E48" s="522"/>
      <c r="F48" s="522"/>
      <c r="G48" s="589"/>
      <c r="H48" s="233" t="s">
        <v>359</v>
      </c>
      <c r="I48" s="235" t="s">
        <v>360</v>
      </c>
      <c r="J48" s="235"/>
      <c r="K48" s="235"/>
      <c r="L48" s="235"/>
      <c r="M48" s="235"/>
      <c r="N48" s="235"/>
      <c r="O48" s="240"/>
    </row>
    <row r="49" spans="1:15" ht="15.75" customHeight="1">
      <c r="A49" s="590"/>
      <c r="B49" s="585"/>
      <c r="C49" s="585"/>
      <c r="D49" s="585"/>
      <c r="E49" s="585"/>
      <c r="F49" s="585"/>
      <c r="G49" s="591"/>
      <c r="H49" s="233" t="s">
        <v>361</v>
      </c>
      <c r="I49" s="235" t="s">
        <v>362</v>
      </c>
      <c r="J49" s="235"/>
      <c r="K49" s="235"/>
      <c r="L49" s="235"/>
      <c r="M49" s="235"/>
      <c r="N49" s="235"/>
      <c r="O49" s="240"/>
    </row>
    <row r="50" spans="1:15" ht="36" customHeight="1">
      <c r="A50" s="266" t="s">
        <v>363</v>
      </c>
      <c r="B50" s="267"/>
      <c r="C50" s="267"/>
      <c r="D50" s="268"/>
      <c r="E50" s="269"/>
      <c r="F50" s="270"/>
      <c r="G50" s="270"/>
      <c r="H50" s="270"/>
      <c r="I50" s="270"/>
      <c r="J50" s="270"/>
      <c r="K50" s="270"/>
      <c r="L50" s="270"/>
      <c r="M50" s="270"/>
      <c r="N50" s="270"/>
      <c r="O50" s="271"/>
    </row>
    <row r="51" spans="1:15" ht="15.75" customHeight="1">
      <c r="A51" s="578" t="s">
        <v>418</v>
      </c>
      <c r="B51" s="579"/>
      <c r="C51" s="579"/>
      <c r="D51" s="580"/>
      <c r="E51" s="246"/>
      <c r="F51" s="247"/>
      <c r="G51" s="247"/>
      <c r="H51" s="247"/>
      <c r="I51" s="247"/>
      <c r="J51" s="247"/>
      <c r="K51" s="247"/>
      <c r="L51" s="247"/>
      <c r="M51" s="247"/>
      <c r="N51" s="247"/>
      <c r="O51" s="253"/>
    </row>
    <row r="52" spans="1:15" ht="15.75" customHeight="1">
      <c r="A52" s="581" t="s">
        <v>409</v>
      </c>
      <c r="B52" s="582"/>
      <c r="C52" s="582"/>
      <c r="D52" s="583"/>
      <c r="E52" s="254"/>
      <c r="F52" s="255"/>
      <c r="G52" s="255"/>
      <c r="H52" s="255"/>
      <c r="I52" s="255"/>
      <c r="J52" s="255"/>
      <c r="K52" s="255"/>
      <c r="L52" s="255"/>
      <c r="M52" s="255"/>
      <c r="N52" s="255"/>
      <c r="O52" s="256"/>
    </row>
    <row r="53" spans="1:15" ht="15.75" customHeight="1">
      <c r="A53" s="584"/>
      <c r="B53" s="522"/>
      <c r="C53" s="522"/>
      <c r="D53" s="585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</row>
    <row r="54" spans="1:15" ht="15" customHeight="1">
      <c r="I54" s="215"/>
      <c r="J54" s="215"/>
      <c r="K54" s="215"/>
      <c r="L54" s="215"/>
      <c r="M54" s="215"/>
      <c r="N54" s="215"/>
      <c r="O54" s="215"/>
    </row>
    <row r="55" spans="1:15" ht="15" customHeight="1">
      <c r="I55" s="215"/>
      <c r="J55" s="215"/>
      <c r="K55" s="215"/>
      <c r="L55" s="215"/>
      <c r="M55" s="215"/>
      <c r="N55" s="215"/>
      <c r="O55" s="215"/>
    </row>
    <row r="57" spans="1:15" ht="15" customHeight="1">
      <c r="C57" s="241"/>
    </row>
  </sheetData>
  <mergeCells count="58">
    <mergeCell ref="A51:D51"/>
    <mergeCell ref="A52:D52"/>
    <mergeCell ref="A53:D53"/>
    <mergeCell ref="E40:G40"/>
    <mergeCell ref="E41:G41"/>
    <mergeCell ref="E42:G42"/>
    <mergeCell ref="A44:G49"/>
    <mergeCell ref="A13:D42"/>
    <mergeCell ref="E13:G13"/>
    <mergeCell ref="E14:G14"/>
    <mergeCell ref="E15:G15"/>
    <mergeCell ref="E16:G16"/>
    <mergeCell ref="E17:G17"/>
    <mergeCell ref="E18:G18"/>
    <mergeCell ref="E19:G19"/>
    <mergeCell ref="E20:G20"/>
    <mergeCell ref="K44:M44"/>
    <mergeCell ref="N44:O44"/>
    <mergeCell ref="K46:M46"/>
    <mergeCell ref="N46:O46"/>
    <mergeCell ref="E34:G34"/>
    <mergeCell ref="E35:G35"/>
    <mergeCell ref="E36:G36"/>
    <mergeCell ref="E37:G37"/>
    <mergeCell ref="E38:G38"/>
    <mergeCell ref="E39:G39"/>
    <mergeCell ref="E33:G33"/>
    <mergeCell ref="E22:G22"/>
    <mergeCell ref="E23:G23"/>
    <mergeCell ref="E24:G24"/>
    <mergeCell ref="E25:G25"/>
    <mergeCell ref="E26:G26"/>
    <mergeCell ref="E27:G27"/>
    <mergeCell ref="E28:G28"/>
    <mergeCell ref="E29:G29"/>
    <mergeCell ref="E30:G30"/>
    <mergeCell ref="E31:G31"/>
    <mergeCell ref="E32:G32"/>
    <mergeCell ref="E21:G21"/>
    <mergeCell ref="A8:B8"/>
    <mergeCell ref="C8:E8"/>
    <mergeCell ref="F8:G8"/>
    <mergeCell ref="H8:O8"/>
    <mergeCell ref="A9:O10"/>
    <mergeCell ref="B11:C11"/>
    <mergeCell ref="E11:G12"/>
    <mergeCell ref="H11:M11"/>
    <mergeCell ref="N11:O11"/>
    <mergeCell ref="B12:C12"/>
    <mergeCell ref="A7:B7"/>
    <mergeCell ref="C7:E7"/>
    <mergeCell ref="F7:G7"/>
    <mergeCell ref="H7:O7"/>
    <mergeCell ref="A1:D4"/>
    <mergeCell ref="E1:M4"/>
    <mergeCell ref="N1:O4"/>
    <mergeCell ref="A5:B6"/>
    <mergeCell ref="C5:O6"/>
  </mergeCells>
  <printOptions horizontalCentered="1" verticalCentered="1"/>
  <pageMargins left="0.70866141732283472" right="0.70866141732283472" top="0.74803149606299213" bottom="0.74803149606299213" header="0" footer="0"/>
  <pageSetup scale="53" fitToHeight="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O57"/>
  <sheetViews>
    <sheetView view="pageBreakPreview" topLeftCell="A4" zoomScale="75" zoomScaleNormal="70" zoomScaleSheetLayoutView="75" workbookViewId="0">
      <selection activeCell="H15" sqref="H15"/>
    </sheetView>
  </sheetViews>
  <sheetFormatPr baseColWidth="10" defaultColWidth="12.625" defaultRowHeight="15" customHeight="1"/>
  <cols>
    <col min="1" max="1" width="10" style="216" customWidth="1"/>
    <col min="2" max="2" width="8" style="216" customWidth="1"/>
    <col min="3" max="3" width="47.625" style="216" customWidth="1"/>
    <col min="4" max="4" width="24.125" style="216" customWidth="1"/>
    <col min="5" max="5" width="9.25" style="216" customWidth="1"/>
    <col min="6" max="6" width="13.5" style="216" customWidth="1"/>
    <col min="7" max="7" width="14.375" style="216" customWidth="1"/>
    <col min="8" max="15" width="9.25" style="216" customWidth="1"/>
    <col min="16" max="24" width="8" style="215" customWidth="1"/>
    <col min="25" max="16384" width="12.625" style="215"/>
  </cols>
  <sheetData>
    <row r="1" spans="1:15" ht="16.5" customHeight="1">
      <c r="A1" s="518"/>
      <c r="B1" s="519"/>
      <c r="C1" s="519"/>
      <c r="D1" s="520"/>
      <c r="E1" s="527" t="s">
        <v>325</v>
      </c>
      <c r="F1" s="528"/>
      <c r="G1" s="528"/>
      <c r="H1" s="528"/>
      <c r="I1" s="528"/>
      <c r="J1" s="528"/>
      <c r="K1" s="528"/>
      <c r="L1" s="528"/>
      <c r="M1" s="529"/>
      <c r="N1" s="536" t="s">
        <v>326</v>
      </c>
      <c r="O1" s="537"/>
    </row>
    <row r="2" spans="1:15" ht="16.5" customHeight="1">
      <c r="A2" s="521"/>
      <c r="B2" s="522"/>
      <c r="C2" s="522"/>
      <c r="D2" s="523"/>
      <c r="E2" s="530"/>
      <c r="F2" s="531"/>
      <c r="G2" s="531"/>
      <c r="H2" s="531"/>
      <c r="I2" s="531"/>
      <c r="J2" s="531"/>
      <c r="K2" s="531"/>
      <c r="L2" s="531"/>
      <c r="M2" s="532"/>
      <c r="N2" s="538"/>
      <c r="O2" s="539"/>
    </row>
    <row r="3" spans="1:15" ht="16.5" customHeight="1">
      <c r="A3" s="521"/>
      <c r="B3" s="522"/>
      <c r="C3" s="522"/>
      <c r="D3" s="523"/>
      <c r="E3" s="530"/>
      <c r="F3" s="531"/>
      <c r="G3" s="531"/>
      <c r="H3" s="531"/>
      <c r="I3" s="531"/>
      <c r="J3" s="531"/>
      <c r="K3" s="531"/>
      <c r="L3" s="531"/>
      <c r="M3" s="532"/>
      <c r="N3" s="538"/>
      <c r="O3" s="539"/>
    </row>
    <row r="4" spans="1:15" ht="16.5" customHeight="1">
      <c r="A4" s="524"/>
      <c r="B4" s="525"/>
      <c r="C4" s="525"/>
      <c r="D4" s="526"/>
      <c r="E4" s="533"/>
      <c r="F4" s="534"/>
      <c r="G4" s="534"/>
      <c r="H4" s="534"/>
      <c r="I4" s="534"/>
      <c r="J4" s="534"/>
      <c r="K4" s="534"/>
      <c r="L4" s="534"/>
      <c r="M4" s="535"/>
      <c r="N4" s="540"/>
      <c r="O4" s="541"/>
    </row>
    <row r="5" spans="1:15" ht="17.45" customHeight="1">
      <c r="A5" s="542" t="s">
        <v>327</v>
      </c>
      <c r="B5" s="543"/>
      <c r="C5" s="546" t="s">
        <v>370</v>
      </c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8"/>
    </row>
    <row r="6" spans="1:15" ht="17.45" customHeight="1">
      <c r="A6" s="544"/>
      <c r="B6" s="545"/>
      <c r="C6" s="549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1"/>
    </row>
    <row r="7" spans="1:15" ht="16.5" customHeight="1">
      <c r="A7" s="510" t="s">
        <v>328</v>
      </c>
      <c r="B7" s="511"/>
      <c r="C7" s="512" t="s">
        <v>329</v>
      </c>
      <c r="D7" s="512"/>
      <c r="E7" s="513"/>
      <c r="F7" s="514" t="s">
        <v>330</v>
      </c>
      <c r="G7" s="515"/>
      <c r="H7" s="516" t="s">
        <v>146</v>
      </c>
      <c r="I7" s="516"/>
      <c r="J7" s="516"/>
      <c r="K7" s="516"/>
      <c r="L7" s="516"/>
      <c r="M7" s="516"/>
      <c r="N7" s="516"/>
      <c r="O7" s="517"/>
    </row>
    <row r="8" spans="1:15" ht="19.5" customHeight="1">
      <c r="A8" s="510" t="s">
        <v>331</v>
      </c>
      <c r="B8" s="511"/>
      <c r="C8" s="512"/>
      <c r="D8" s="512"/>
      <c r="E8" s="513"/>
      <c r="F8" s="514" t="s">
        <v>332</v>
      </c>
      <c r="G8" s="515"/>
      <c r="H8" s="516"/>
      <c r="I8" s="516"/>
      <c r="J8" s="516"/>
      <c r="K8" s="516"/>
      <c r="L8" s="516"/>
      <c r="M8" s="516"/>
      <c r="N8" s="516"/>
      <c r="O8" s="517"/>
    </row>
    <row r="9" spans="1:15" ht="14.25">
      <c r="A9" s="554" t="s">
        <v>325</v>
      </c>
      <c r="B9" s="555"/>
      <c r="C9" s="555"/>
      <c r="D9" s="555"/>
      <c r="E9" s="555"/>
      <c r="F9" s="555"/>
      <c r="G9" s="555"/>
      <c r="H9" s="555"/>
      <c r="I9" s="555"/>
      <c r="J9" s="555"/>
      <c r="K9" s="555"/>
      <c r="L9" s="555"/>
      <c r="M9" s="555"/>
      <c r="N9" s="555"/>
      <c r="O9" s="556"/>
    </row>
    <row r="10" spans="1:15" ht="14.25">
      <c r="A10" s="557"/>
      <c r="B10" s="558"/>
      <c r="C10" s="558"/>
      <c r="D10" s="558"/>
      <c r="E10" s="558"/>
      <c r="F10" s="558"/>
      <c r="G10" s="558"/>
      <c r="H10" s="558"/>
      <c r="I10" s="558"/>
      <c r="J10" s="558"/>
      <c r="K10" s="558"/>
      <c r="L10" s="558"/>
      <c r="M10" s="558"/>
      <c r="N10" s="558"/>
      <c r="O10" s="559"/>
    </row>
    <row r="11" spans="1:15">
      <c r="A11" s="219" t="s">
        <v>333</v>
      </c>
      <c r="B11" s="560" t="s">
        <v>334</v>
      </c>
      <c r="C11" s="561"/>
      <c r="D11" s="220" t="s">
        <v>132</v>
      </c>
      <c r="E11" s="562" t="s">
        <v>335</v>
      </c>
      <c r="F11" s="563"/>
      <c r="G11" s="564"/>
      <c r="H11" s="567" t="s">
        <v>336</v>
      </c>
      <c r="I11" s="568"/>
      <c r="J11" s="563"/>
      <c r="K11" s="568"/>
      <c r="L11" s="563"/>
      <c r="M11" s="561"/>
      <c r="N11" s="567" t="s">
        <v>337</v>
      </c>
      <c r="O11" s="569"/>
    </row>
    <row r="12" spans="1:15" ht="49.7" customHeight="1">
      <c r="A12" s="219" t="s">
        <v>21</v>
      </c>
      <c r="B12" s="570" t="e">
        <f>VLOOKUP(A12,'CUADRO PPAL'!B:G,2,FALSE)</f>
        <v>#N/A</v>
      </c>
      <c r="C12" s="571"/>
      <c r="D12" s="221" t="e">
        <f>VLOOKUP(A12,'CUADRO PPAL'!B:G,3,FALSE)</f>
        <v>#N/A</v>
      </c>
      <c r="E12" s="565"/>
      <c r="F12" s="566"/>
      <c r="G12" s="566"/>
      <c r="H12" s="222" t="s">
        <v>338</v>
      </c>
      <c r="I12" s="223" t="s">
        <v>339</v>
      </c>
      <c r="J12" s="222" t="s">
        <v>340</v>
      </c>
      <c r="K12" s="223" t="s">
        <v>341</v>
      </c>
      <c r="L12" s="222" t="s">
        <v>342</v>
      </c>
      <c r="M12" s="223" t="s">
        <v>343</v>
      </c>
      <c r="N12" s="222" t="s">
        <v>344</v>
      </c>
      <c r="O12" s="224" t="s">
        <v>345</v>
      </c>
    </row>
    <row r="13" spans="1:15" ht="15" customHeight="1">
      <c r="A13" s="573"/>
      <c r="B13" s="574"/>
      <c r="C13" s="574"/>
      <c r="D13" s="575"/>
      <c r="E13" s="552" t="s">
        <v>417</v>
      </c>
      <c r="F13" s="553"/>
      <c r="G13" s="553"/>
      <c r="H13" s="225"/>
      <c r="I13" s="217"/>
      <c r="J13" s="325">
        <v>1</v>
      </c>
      <c r="K13" s="217">
        <v>82</v>
      </c>
      <c r="L13" s="226"/>
      <c r="M13" s="228"/>
      <c r="N13" s="225">
        <v>82</v>
      </c>
      <c r="O13" s="227">
        <f>N13</f>
        <v>82</v>
      </c>
    </row>
    <row r="14" spans="1:15" ht="15" customHeight="1">
      <c r="A14" s="521"/>
      <c r="B14" s="522"/>
      <c r="C14" s="522"/>
      <c r="D14" s="523"/>
      <c r="E14" s="552"/>
      <c r="F14" s="553"/>
      <c r="G14" s="553"/>
      <c r="H14" s="225"/>
      <c r="I14" s="217"/>
      <c r="J14" s="225"/>
      <c r="K14" s="217"/>
      <c r="L14" s="225"/>
      <c r="M14" s="228"/>
      <c r="N14" s="225"/>
      <c r="O14" s="227"/>
    </row>
    <row r="15" spans="1:15" ht="15" customHeight="1">
      <c r="A15" s="521"/>
      <c r="B15" s="522"/>
      <c r="C15" s="522"/>
      <c r="D15" s="523"/>
      <c r="E15" s="552"/>
      <c r="F15" s="553"/>
      <c r="G15" s="553"/>
      <c r="H15" s="225"/>
      <c r="I15" s="217"/>
      <c r="J15" s="225"/>
      <c r="K15" s="217"/>
      <c r="L15" s="225"/>
      <c r="M15" s="228"/>
      <c r="N15" s="225"/>
      <c r="O15" s="227"/>
    </row>
    <row r="16" spans="1:15" ht="15" customHeight="1">
      <c r="A16" s="521"/>
      <c r="B16" s="522"/>
      <c r="C16" s="522"/>
      <c r="D16" s="523"/>
      <c r="E16" s="552"/>
      <c r="F16" s="553"/>
      <c r="G16" s="553"/>
      <c r="H16" s="225"/>
      <c r="I16" s="217"/>
      <c r="J16" s="225"/>
      <c r="K16" s="217"/>
      <c r="L16" s="225"/>
      <c r="M16" s="228"/>
      <c r="N16" s="225"/>
      <c r="O16" s="227"/>
    </row>
    <row r="17" spans="1:15" ht="15" customHeight="1">
      <c r="A17" s="521"/>
      <c r="B17" s="522"/>
      <c r="C17" s="522"/>
      <c r="D17" s="523"/>
      <c r="E17" s="552"/>
      <c r="F17" s="572"/>
      <c r="G17" s="572"/>
      <c r="H17" s="225"/>
      <c r="I17" s="217"/>
      <c r="J17" s="225"/>
      <c r="K17" s="217"/>
      <c r="L17" s="225"/>
      <c r="M17" s="228"/>
      <c r="N17" s="225"/>
      <c r="O17" s="227"/>
    </row>
    <row r="18" spans="1:15" ht="15" customHeight="1">
      <c r="A18" s="521"/>
      <c r="B18" s="522"/>
      <c r="C18" s="522"/>
      <c r="D18" s="523"/>
      <c r="E18" s="552"/>
      <c r="F18" s="553"/>
      <c r="G18" s="553"/>
      <c r="H18" s="225"/>
      <c r="I18" s="217"/>
      <c r="J18" s="225"/>
      <c r="K18" s="217"/>
      <c r="L18" s="225"/>
      <c r="M18" s="228"/>
      <c r="N18" s="225"/>
      <c r="O18" s="227"/>
    </row>
    <row r="19" spans="1:15" ht="15" customHeight="1">
      <c r="A19" s="521"/>
      <c r="B19" s="522"/>
      <c r="C19" s="522"/>
      <c r="D19" s="523"/>
      <c r="E19" s="552"/>
      <c r="F19" s="553"/>
      <c r="G19" s="553"/>
      <c r="H19" s="225"/>
      <c r="I19" s="217"/>
      <c r="J19" s="225"/>
      <c r="K19" s="217"/>
      <c r="L19" s="225"/>
      <c r="M19" s="228"/>
      <c r="N19" s="225"/>
      <c r="O19" s="227"/>
    </row>
    <row r="20" spans="1:15" ht="15" customHeight="1">
      <c r="A20" s="521"/>
      <c r="B20" s="522"/>
      <c r="C20" s="522"/>
      <c r="D20" s="523"/>
      <c r="E20" s="552"/>
      <c r="F20" s="553"/>
      <c r="G20" s="553"/>
      <c r="H20" s="225"/>
      <c r="I20" s="217"/>
      <c r="J20" s="225"/>
      <c r="K20" s="217"/>
      <c r="L20" s="225"/>
      <c r="M20" s="228"/>
      <c r="N20" s="225"/>
      <c r="O20" s="227"/>
    </row>
    <row r="21" spans="1:15" ht="15" customHeight="1">
      <c r="A21" s="521"/>
      <c r="B21" s="522"/>
      <c r="C21" s="522"/>
      <c r="D21" s="523"/>
      <c r="E21" s="552"/>
      <c r="F21" s="553"/>
      <c r="G21" s="553"/>
      <c r="H21" s="225"/>
      <c r="I21" s="217"/>
      <c r="J21" s="225"/>
      <c r="K21" s="217"/>
      <c r="L21" s="225"/>
      <c r="M21" s="228"/>
      <c r="N21" s="225"/>
      <c r="O21" s="227"/>
    </row>
    <row r="22" spans="1:15" ht="15" customHeight="1">
      <c r="A22" s="521"/>
      <c r="B22" s="522"/>
      <c r="C22" s="522"/>
      <c r="D22" s="523"/>
      <c r="E22" s="552"/>
      <c r="F22" s="553"/>
      <c r="G22" s="553"/>
      <c r="H22" s="225"/>
      <c r="I22" s="217"/>
      <c r="J22" s="225"/>
      <c r="K22" s="217"/>
      <c r="L22" s="225"/>
      <c r="M22" s="228"/>
      <c r="N22" s="225"/>
      <c r="O22" s="227"/>
    </row>
    <row r="23" spans="1:15" ht="15" customHeight="1">
      <c r="A23" s="521"/>
      <c r="B23" s="522"/>
      <c r="C23" s="522"/>
      <c r="D23" s="523"/>
      <c r="E23" s="552"/>
      <c r="F23" s="553"/>
      <c r="G23" s="553"/>
      <c r="H23" s="225"/>
      <c r="I23" s="217"/>
      <c r="J23" s="225"/>
      <c r="K23" s="217"/>
      <c r="L23" s="225"/>
      <c r="M23" s="228"/>
      <c r="N23" s="225"/>
      <c r="O23" s="227"/>
    </row>
    <row r="24" spans="1:15" ht="15" customHeight="1">
      <c r="A24" s="521"/>
      <c r="B24" s="522"/>
      <c r="C24" s="522"/>
      <c r="D24" s="523"/>
      <c r="E24" s="552"/>
      <c r="F24" s="553"/>
      <c r="G24" s="553"/>
      <c r="H24" s="225"/>
      <c r="I24" s="217"/>
      <c r="J24" s="225"/>
      <c r="K24" s="217"/>
      <c r="L24" s="225"/>
      <c r="M24" s="228"/>
      <c r="N24" s="225"/>
      <c r="O24" s="227"/>
    </row>
    <row r="25" spans="1:15" ht="15" customHeight="1">
      <c r="A25" s="521"/>
      <c r="B25" s="522"/>
      <c r="C25" s="522"/>
      <c r="D25" s="523"/>
      <c r="E25" s="552"/>
      <c r="F25" s="553"/>
      <c r="G25" s="553"/>
      <c r="H25" s="225"/>
      <c r="I25" s="217"/>
      <c r="J25" s="225"/>
      <c r="K25" s="217"/>
      <c r="L25" s="225"/>
      <c r="M25" s="228"/>
      <c r="N25" s="225"/>
      <c r="O25" s="227"/>
    </row>
    <row r="26" spans="1:15" ht="15" customHeight="1">
      <c r="A26" s="521"/>
      <c r="B26" s="522"/>
      <c r="C26" s="522"/>
      <c r="D26" s="523"/>
      <c r="E26" s="552"/>
      <c r="F26" s="553"/>
      <c r="G26" s="553"/>
      <c r="H26" s="225"/>
      <c r="I26" s="217"/>
      <c r="J26" s="225"/>
      <c r="K26" s="217"/>
      <c r="L26" s="225"/>
      <c r="M26" s="228"/>
      <c r="N26" s="225"/>
      <c r="O26" s="227"/>
    </row>
    <row r="27" spans="1:15" ht="15" customHeight="1">
      <c r="A27" s="521"/>
      <c r="B27" s="522"/>
      <c r="C27" s="522"/>
      <c r="D27" s="523"/>
      <c r="E27" s="552"/>
      <c r="F27" s="553"/>
      <c r="G27" s="553"/>
      <c r="H27" s="225"/>
      <c r="I27" s="217"/>
      <c r="J27" s="225"/>
      <c r="K27" s="217"/>
      <c r="L27" s="225"/>
      <c r="M27" s="228"/>
      <c r="N27" s="225"/>
      <c r="O27" s="227"/>
    </row>
    <row r="28" spans="1:15" ht="15" customHeight="1">
      <c r="A28" s="521"/>
      <c r="B28" s="522"/>
      <c r="C28" s="522"/>
      <c r="D28" s="523"/>
      <c r="E28" s="552"/>
      <c r="F28" s="553"/>
      <c r="G28" s="553"/>
      <c r="H28" s="225"/>
      <c r="I28" s="217"/>
      <c r="J28" s="225"/>
      <c r="K28" s="217"/>
      <c r="L28" s="225"/>
      <c r="M28" s="228"/>
      <c r="N28" s="225"/>
      <c r="O28" s="227"/>
    </row>
    <row r="29" spans="1:15" ht="15" customHeight="1">
      <c r="A29" s="521"/>
      <c r="B29" s="522"/>
      <c r="C29" s="522"/>
      <c r="D29" s="523"/>
      <c r="E29" s="552"/>
      <c r="F29" s="553"/>
      <c r="G29" s="553"/>
      <c r="H29" s="225"/>
      <c r="I29" s="217"/>
      <c r="J29" s="225"/>
      <c r="K29" s="217"/>
      <c r="L29" s="225"/>
      <c r="M29" s="228"/>
      <c r="N29" s="225"/>
      <c r="O29" s="227"/>
    </row>
    <row r="30" spans="1:15" ht="15" customHeight="1">
      <c r="A30" s="521"/>
      <c r="B30" s="522"/>
      <c r="C30" s="522"/>
      <c r="D30" s="523"/>
      <c r="E30" s="552"/>
      <c r="F30" s="553"/>
      <c r="G30" s="553"/>
      <c r="H30" s="225"/>
      <c r="I30" s="217"/>
      <c r="J30" s="225"/>
      <c r="K30" s="217"/>
      <c r="L30" s="225"/>
      <c r="M30" s="228"/>
      <c r="N30" s="225"/>
      <c r="O30" s="227"/>
    </row>
    <row r="31" spans="1:15" ht="15" customHeight="1">
      <c r="A31" s="521"/>
      <c r="B31" s="522"/>
      <c r="C31" s="522"/>
      <c r="D31" s="523"/>
      <c r="E31" s="552"/>
      <c r="F31" s="553"/>
      <c r="G31" s="553"/>
      <c r="H31" s="225"/>
      <c r="I31" s="217"/>
      <c r="J31" s="225"/>
      <c r="K31" s="217"/>
      <c r="L31" s="225"/>
      <c r="M31" s="228"/>
      <c r="N31" s="225"/>
      <c r="O31" s="227"/>
    </row>
    <row r="32" spans="1:15" ht="15" customHeight="1">
      <c r="A32" s="521"/>
      <c r="B32" s="522"/>
      <c r="C32" s="522"/>
      <c r="D32" s="523"/>
      <c r="E32" s="552"/>
      <c r="F32" s="553"/>
      <c r="G32" s="553"/>
      <c r="H32" s="225"/>
      <c r="I32" s="217"/>
      <c r="J32" s="225"/>
      <c r="K32" s="217"/>
      <c r="L32" s="225"/>
      <c r="M32" s="228"/>
      <c r="N32" s="225"/>
      <c r="O32" s="227"/>
    </row>
    <row r="33" spans="1:15" ht="15" customHeight="1">
      <c r="A33" s="521"/>
      <c r="B33" s="522"/>
      <c r="C33" s="522"/>
      <c r="D33" s="523"/>
      <c r="E33" s="552"/>
      <c r="F33" s="553"/>
      <c r="G33" s="553"/>
      <c r="H33" s="225"/>
      <c r="I33" s="217"/>
      <c r="J33" s="225"/>
      <c r="K33" s="217"/>
      <c r="L33" s="225"/>
      <c r="M33" s="228"/>
      <c r="N33" s="225"/>
      <c r="O33" s="227"/>
    </row>
    <row r="34" spans="1:15" ht="15" customHeight="1">
      <c r="A34" s="521"/>
      <c r="B34" s="522"/>
      <c r="C34" s="522"/>
      <c r="D34" s="523"/>
      <c r="E34" s="552"/>
      <c r="F34" s="572"/>
      <c r="G34" s="572"/>
      <c r="H34" s="225"/>
      <c r="I34" s="217"/>
      <c r="J34" s="225"/>
      <c r="K34" s="217"/>
      <c r="L34" s="225"/>
      <c r="M34" s="228"/>
      <c r="N34" s="225"/>
      <c r="O34" s="218" t="s">
        <v>346</v>
      </c>
    </row>
    <row r="35" spans="1:15" ht="15" customHeight="1">
      <c r="A35" s="521"/>
      <c r="B35" s="522"/>
      <c r="C35" s="522"/>
      <c r="D35" s="523"/>
      <c r="E35" s="552"/>
      <c r="F35" s="572"/>
      <c r="G35" s="572"/>
      <c r="H35" s="225"/>
      <c r="I35" s="217"/>
      <c r="J35" s="225"/>
      <c r="K35" s="217"/>
      <c r="L35" s="225"/>
      <c r="M35" s="228"/>
      <c r="N35" s="225"/>
      <c r="O35" s="218" t="s">
        <v>346</v>
      </c>
    </row>
    <row r="36" spans="1:15" ht="15" customHeight="1">
      <c r="A36" s="521"/>
      <c r="B36" s="522"/>
      <c r="C36" s="522"/>
      <c r="D36" s="523"/>
      <c r="E36" s="552"/>
      <c r="F36" s="572"/>
      <c r="G36" s="572"/>
      <c r="H36" s="225"/>
      <c r="I36" s="217"/>
      <c r="J36" s="225"/>
      <c r="K36" s="217"/>
      <c r="L36" s="225"/>
      <c r="M36" s="228"/>
      <c r="N36" s="225"/>
      <c r="O36" s="218" t="s">
        <v>346</v>
      </c>
    </row>
    <row r="37" spans="1:15" ht="15" customHeight="1">
      <c r="A37" s="521"/>
      <c r="B37" s="522"/>
      <c r="C37" s="522"/>
      <c r="D37" s="523"/>
      <c r="E37" s="552"/>
      <c r="F37" s="572"/>
      <c r="G37" s="572"/>
      <c r="H37" s="225"/>
      <c r="I37" s="217"/>
      <c r="J37" s="225"/>
      <c r="K37" s="217"/>
      <c r="L37" s="225"/>
      <c r="M37" s="228"/>
      <c r="N37" s="225"/>
      <c r="O37" s="218" t="s">
        <v>346</v>
      </c>
    </row>
    <row r="38" spans="1:15" ht="15" customHeight="1">
      <c r="A38" s="521"/>
      <c r="B38" s="522"/>
      <c r="C38" s="522"/>
      <c r="D38" s="523"/>
      <c r="E38" s="552"/>
      <c r="F38" s="572"/>
      <c r="G38" s="572"/>
      <c r="H38" s="225"/>
      <c r="I38" s="217"/>
      <c r="J38" s="225"/>
      <c r="K38" s="217"/>
      <c r="L38" s="225"/>
      <c r="M38" s="228"/>
      <c r="N38" s="225"/>
      <c r="O38" s="218" t="s">
        <v>346</v>
      </c>
    </row>
    <row r="39" spans="1:15" ht="15" customHeight="1">
      <c r="A39" s="521"/>
      <c r="B39" s="522"/>
      <c r="C39" s="522"/>
      <c r="D39" s="523"/>
      <c r="E39" s="552"/>
      <c r="F39" s="572"/>
      <c r="G39" s="572"/>
      <c r="H39" s="225"/>
      <c r="I39" s="217"/>
      <c r="J39" s="225"/>
      <c r="K39" s="217"/>
      <c r="L39" s="225"/>
      <c r="M39" s="217"/>
      <c r="N39" s="225"/>
      <c r="O39" s="218" t="s">
        <v>346</v>
      </c>
    </row>
    <row r="40" spans="1:15" ht="15" customHeight="1">
      <c r="A40" s="521"/>
      <c r="B40" s="522"/>
      <c r="C40" s="522"/>
      <c r="D40" s="523"/>
      <c r="E40" s="552"/>
      <c r="F40" s="572"/>
      <c r="G40" s="572"/>
      <c r="H40" s="225"/>
      <c r="I40" s="217"/>
      <c r="J40" s="225"/>
      <c r="K40" s="217"/>
      <c r="L40" s="225"/>
      <c r="M40" s="217"/>
      <c r="N40" s="225"/>
      <c r="O40" s="218" t="s">
        <v>346</v>
      </c>
    </row>
    <row r="41" spans="1:15" ht="15" customHeight="1">
      <c r="A41" s="521"/>
      <c r="B41" s="522"/>
      <c r="C41" s="522"/>
      <c r="D41" s="523"/>
      <c r="E41" s="552"/>
      <c r="F41" s="572"/>
      <c r="G41" s="572"/>
      <c r="H41" s="225"/>
      <c r="I41" s="217"/>
      <c r="J41" s="225"/>
      <c r="K41" s="217"/>
      <c r="L41" s="225"/>
      <c r="M41" s="217"/>
      <c r="N41" s="225"/>
      <c r="O41" s="218" t="s">
        <v>346</v>
      </c>
    </row>
    <row r="42" spans="1:15" ht="15" customHeight="1">
      <c r="A42" s="521"/>
      <c r="B42" s="522"/>
      <c r="C42" s="522"/>
      <c r="D42" s="523"/>
      <c r="E42" s="586"/>
      <c r="F42" s="587"/>
      <c r="G42" s="587"/>
      <c r="H42" s="229"/>
      <c r="I42" s="217"/>
      <c r="J42" s="229"/>
      <c r="K42" s="217"/>
      <c r="L42" s="229"/>
      <c r="M42" s="217"/>
      <c r="N42" s="229"/>
      <c r="O42" s="218" t="s">
        <v>346</v>
      </c>
    </row>
    <row r="43" spans="1:15" ht="15.75" customHeight="1">
      <c r="A43" s="230" t="s">
        <v>347</v>
      </c>
      <c r="B43" s="231"/>
      <c r="C43" s="231"/>
      <c r="D43" s="231"/>
      <c r="E43" s="231"/>
      <c r="F43" s="231"/>
      <c r="G43" s="232"/>
      <c r="H43" s="233" t="s">
        <v>348</v>
      </c>
      <c r="I43" s="234"/>
      <c r="J43" s="235"/>
      <c r="K43" s="234"/>
      <c r="L43" s="235"/>
      <c r="M43" s="234"/>
      <c r="N43" s="235"/>
      <c r="O43" s="236"/>
    </row>
    <row r="44" spans="1:15" ht="15.75" customHeight="1">
      <c r="A44" s="588"/>
      <c r="B44" s="522"/>
      <c r="C44" s="522"/>
      <c r="D44" s="522"/>
      <c r="E44" s="522"/>
      <c r="F44" s="522"/>
      <c r="G44" s="589"/>
      <c r="H44" s="233" t="s">
        <v>349</v>
      </c>
      <c r="I44" s="235" t="s">
        <v>350</v>
      </c>
      <c r="J44" s="235"/>
      <c r="K44" s="560" t="s">
        <v>351</v>
      </c>
      <c r="L44" s="568"/>
      <c r="M44" s="561"/>
      <c r="N44" s="576">
        <f>ROUND(SUM(O13:O42),2)</f>
        <v>82</v>
      </c>
      <c r="O44" s="569"/>
    </row>
    <row r="45" spans="1:15" ht="15.75" customHeight="1">
      <c r="A45" s="590"/>
      <c r="B45" s="522"/>
      <c r="C45" s="522"/>
      <c r="D45" s="522"/>
      <c r="E45" s="522"/>
      <c r="F45" s="522"/>
      <c r="G45" s="589"/>
      <c r="H45" s="233" t="s">
        <v>352</v>
      </c>
      <c r="I45" s="235" t="s">
        <v>353</v>
      </c>
      <c r="J45" s="235"/>
      <c r="K45" s="237"/>
      <c r="L45" s="237"/>
      <c r="M45" s="237"/>
      <c r="N45" s="238"/>
      <c r="O45" s="239"/>
    </row>
    <row r="46" spans="1:15" ht="15.75" customHeight="1">
      <c r="A46" s="590"/>
      <c r="B46" s="522"/>
      <c r="C46" s="522"/>
      <c r="D46" s="522"/>
      <c r="E46" s="522"/>
      <c r="F46" s="522"/>
      <c r="G46" s="589"/>
      <c r="H46" s="233" t="s">
        <v>354</v>
      </c>
      <c r="I46" s="235" t="s">
        <v>355</v>
      </c>
      <c r="J46" s="235"/>
      <c r="K46" s="560" t="s">
        <v>356</v>
      </c>
      <c r="L46" s="568"/>
      <c r="M46" s="561"/>
      <c r="N46" s="576">
        <f>ROUND(N44,2)</f>
        <v>82</v>
      </c>
      <c r="O46" s="577"/>
    </row>
    <row r="47" spans="1:15" ht="15.75" customHeight="1">
      <c r="A47" s="590"/>
      <c r="B47" s="522"/>
      <c r="C47" s="522"/>
      <c r="D47" s="522"/>
      <c r="E47" s="522"/>
      <c r="F47" s="522"/>
      <c r="G47" s="589"/>
      <c r="H47" s="233" t="s">
        <v>357</v>
      </c>
      <c r="I47" s="235" t="s">
        <v>358</v>
      </c>
      <c r="J47" s="235"/>
      <c r="K47" s="235"/>
      <c r="L47" s="235"/>
      <c r="M47" s="235"/>
      <c r="N47" s="235"/>
      <c r="O47" s="240"/>
    </row>
    <row r="48" spans="1:15" ht="15.75" customHeight="1">
      <c r="A48" s="590"/>
      <c r="B48" s="522"/>
      <c r="C48" s="522"/>
      <c r="D48" s="522"/>
      <c r="E48" s="522"/>
      <c r="F48" s="522"/>
      <c r="G48" s="589"/>
      <c r="H48" s="233" t="s">
        <v>359</v>
      </c>
      <c r="I48" s="235" t="s">
        <v>360</v>
      </c>
      <c r="J48" s="235"/>
      <c r="K48" s="235"/>
      <c r="L48" s="235"/>
      <c r="M48" s="235"/>
      <c r="N48" s="235"/>
      <c r="O48" s="240"/>
    </row>
    <row r="49" spans="1:15" ht="15.75" customHeight="1">
      <c r="A49" s="590"/>
      <c r="B49" s="585"/>
      <c r="C49" s="585"/>
      <c r="D49" s="585"/>
      <c r="E49" s="585"/>
      <c r="F49" s="585"/>
      <c r="G49" s="591"/>
      <c r="H49" s="233" t="s">
        <v>361</v>
      </c>
      <c r="I49" s="235" t="s">
        <v>362</v>
      </c>
      <c r="J49" s="235"/>
      <c r="K49" s="235"/>
      <c r="L49" s="235"/>
      <c r="M49" s="235"/>
      <c r="N49" s="235"/>
      <c r="O49" s="240"/>
    </row>
    <row r="50" spans="1:15" ht="36" customHeight="1">
      <c r="A50" s="266" t="s">
        <v>363</v>
      </c>
      <c r="B50" s="267"/>
      <c r="C50" s="267"/>
      <c r="D50" s="268"/>
      <c r="E50" s="269"/>
      <c r="F50" s="270"/>
      <c r="G50" s="270"/>
      <c r="H50" s="270"/>
      <c r="I50" s="270"/>
      <c r="J50" s="270"/>
      <c r="K50" s="270"/>
      <c r="L50" s="270"/>
      <c r="M50" s="270"/>
      <c r="N50" s="270"/>
      <c r="O50" s="271"/>
    </row>
    <row r="51" spans="1:15" ht="15.75" customHeight="1">
      <c r="A51" s="578" t="s">
        <v>418</v>
      </c>
      <c r="B51" s="579"/>
      <c r="C51" s="579"/>
      <c r="D51" s="580"/>
      <c r="E51" s="246"/>
      <c r="F51" s="247"/>
      <c r="G51" s="247"/>
      <c r="H51" s="247"/>
      <c r="I51" s="247"/>
      <c r="J51" s="247"/>
      <c r="K51" s="247"/>
      <c r="L51" s="247"/>
      <c r="M51" s="247"/>
      <c r="N51" s="247"/>
      <c r="O51" s="253"/>
    </row>
    <row r="52" spans="1:15" ht="15.75" customHeight="1">
      <c r="A52" s="581" t="s">
        <v>409</v>
      </c>
      <c r="B52" s="582"/>
      <c r="C52" s="582"/>
      <c r="D52" s="583"/>
      <c r="E52" s="254"/>
      <c r="F52" s="255"/>
      <c r="G52" s="255"/>
      <c r="H52" s="255"/>
      <c r="I52" s="255"/>
      <c r="J52" s="255"/>
      <c r="K52" s="255"/>
      <c r="L52" s="255"/>
      <c r="M52" s="255"/>
      <c r="N52" s="255"/>
      <c r="O52" s="256"/>
    </row>
    <row r="53" spans="1:15" ht="15.75" customHeight="1">
      <c r="A53" s="584"/>
      <c r="B53" s="522"/>
      <c r="C53" s="522"/>
      <c r="D53" s="585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</row>
    <row r="54" spans="1:15" ht="15" customHeight="1">
      <c r="I54" s="215"/>
      <c r="J54" s="215"/>
      <c r="K54" s="215"/>
      <c r="L54" s="215"/>
      <c r="M54" s="215"/>
      <c r="N54" s="215"/>
      <c r="O54" s="215"/>
    </row>
    <row r="55" spans="1:15" ht="15" customHeight="1">
      <c r="I55" s="215"/>
      <c r="J55" s="215"/>
      <c r="K55" s="215"/>
      <c r="L55" s="215"/>
      <c r="M55" s="215"/>
      <c r="N55" s="215"/>
      <c r="O55" s="215"/>
    </row>
    <row r="57" spans="1:15" ht="15" customHeight="1">
      <c r="C57" s="241"/>
    </row>
  </sheetData>
  <mergeCells count="58">
    <mergeCell ref="A51:D51"/>
    <mergeCell ref="A52:D52"/>
    <mergeCell ref="A53:D53"/>
    <mergeCell ref="E40:G40"/>
    <mergeCell ref="E41:G41"/>
    <mergeCell ref="E42:G42"/>
    <mergeCell ref="A44:G49"/>
    <mergeCell ref="A13:D42"/>
    <mergeCell ref="E13:G13"/>
    <mergeCell ref="E14:G14"/>
    <mergeCell ref="E15:G15"/>
    <mergeCell ref="E16:G16"/>
    <mergeCell ref="E17:G17"/>
    <mergeCell ref="E18:G18"/>
    <mergeCell ref="E19:G19"/>
    <mergeCell ref="E20:G20"/>
    <mergeCell ref="K44:M44"/>
    <mergeCell ref="N44:O44"/>
    <mergeCell ref="K46:M46"/>
    <mergeCell ref="N46:O46"/>
    <mergeCell ref="E34:G34"/>
    <mergeCell ref="E35:G35"/>
    <mergeCell ref="E36:G36"/>
    <mergeCell ref="E37:G37"/>
    <mergeCell ref="E38:G38"/>
    <mergeCell ref="E39:G39"/>
    <mergeCell ref="E33:G33"/>
    <mergeCell ref="E22:G22"/>
    <mergeCell ref="E23:G23"/>
    <mergeCell ref="E24:G24"/>
    <mergeCell ref="E25:G25"/>
    <mergeCell ref="E26:G26"/>
    <mergeCell ref="E27:G27"/>
    <mergeCell ref="E28:G28"/>
    <mergeCell ref="E29:G29"/>
    <mergeCell ref="E30:G30"/>
    <mergeCell ref="E31:G31"/>
    <mergeCell ref="E32:G32"/>
    <mergeCell ref="E21:G21"/>
    <mergeCell ref="A8:B8"/>
    <mergeCell ref="C8:E8"/>
    <mergeCell ref="F8:G8"/>
    <mergeCell ref="H8:O8"/>
    <mergeCell ref="A9:O10"/>
    <mergeCell ref="B11:C11"/>
    <mergeCell ref="E11:G12"/>
    <mergeCell ref="H11:M11"/>
    <mergeCell ref="N11:O11"/>
    <mergeCell ref="B12:C12"/>
    <mergeCell ref="A7:B7"/>
    <mergeCell ref="C7:E7"/>
    <mergeCell ref="F7:G7"/>
    <mergeCell ref="H7:O7"/>
    <mergeCell ref="A1:D4"/>
    <mergeCell ref="E1:M4"/>
    <mergeCell ref="N1:O4"/>
    <mergeCell ref="A5:B6"/>
    <mergeCell ref="C5:O6"/>
  </mergeCells>
  <printOptions horizontalCentered="1" verticalCentered="1"/>
  <pageMargins left="0.70866141732283472" right="0.70866141732283472" top="0.74803149606299213" bottom="0.74803149606299213" header="0" footer="0"/>
  <pageSetup scale="53" fitToHeight="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2" sqref="F22"/>
    </sheetView>
  </sheetViews>
  <sheetFormatPr baseColWidth="10" defaultRowHeight="14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20"/>
  <sheetViews>
    <sheetView tabSelected="1" topLeftCell="A598" zoomScale="90" zoomScaleNormal="90" workbookViewId="0">
      <selection activeCell="B620" sqref="B620:D620"/>
    </sheetView>
  </sheetViews>
  <sheetFormatPr baseColWidth="10" defaultRowHeight="14.25"/>
  <cols>
    <col min="1" max="1" width="2.75" style="152" customWidth="1"/>
    <col min="2" max="5" width="11" style="152"/>
    <col min="6" max="6" width="12.125" style="152" bestFit="1" customWidth="1"/>
    <col min="7" max="7" width="11.75" style="152" bestFit="1" customWidth="1"/>
    <col min="8" max="8" width="13" style="152" customWidth="1"/>
    <col min="9" max="10" width="14.125" style="152" bestFit="1" customWidth="1"/>
    <col min="11" max="16384" width="11" style="152"/>
  </cols>
  <sheetData>
    <row r="1" spans="2:8" ht="15" thickBot="1"/>
    <row r="2" spans="2:8" ht="15.75" thickBot="1">
      <c r="B2" s="383" t="s">
        <v>236</v>
      </c>
      <c r="C2" s="384"/>
      <c r="D2" s="384"/>
      <c r="E2" s="384"/>
      <c r="F2" s="384"/>
      <c r="G2" s="384"/>
      <c r="H2" s="385"/>
    </row>
    <row r="3" spans="2:8" ht="15" thickBot="1"/>
    <row r="4" spans="2:8">
      <c r="B4" s="386" t="s">
        <v>371</v>
      </c>
      <c r="C4" s="387"/>
      <c r="D4" s="387"/>
      <c r="E4" s="387"/>
      <c r="F4" s="387"/>
      <c r="G4" s="387"/>
      <c r="H4" s="388"/>
    </row>
    <row r="5" spans="2:8" ht="15" thickBot="1">
      <c r="B5" s="389"/>
      <c r="C5" s="390"/>
      <c r="D5" s="390"/>
      <c r="E5" s="390"/>
      <c r="F5" s="390"/>
      <c r="G5" s="390"/>
      <c r="H5" s="391"/>
    </row>
    <row r="6" spans="2:8" ht="15" thickBot="1">
      <c r="B6" s="153"/>
      <c r="C6" s="153"/>
      <c r="D6" s="153"/>
      <c r="E6" s="153"/>
      <c r="F6" s="153"/>
      <c r="G6" s="153"/>
      <c r="H6" s="153"/>
    </row>
    <row r="7" spans="2:8">
      <c r="B7" s="154" t="s">
        <v>237</v>
      </c>
      <c r="C7" s="154" t="s">
        <v>78</v>
      </c>
      <c r="D7" s="154" t="s">
        <v>81</v>
      </c>
      <c r="E7" s="392" t="s">
        <v>238</v>
      </c>
      <c r="F7" s="393"/>
      <c r="G7" s="393"/>
      <c r="H7" s="394"/>
    </row>
    <row r="8" spans="2:8" ht="15" thickBot="1">
      <c r="B8" s="155" t="str">
        <f>'CUADRO PPAL'!B29</f>
        <v>1.</v>
      </c>
      <c r="C8" s="155" t="str">
        <f>'CUADRO PPAL'!B30</f>
        <v>1.1</v>
      </c>
      <c r="D8" s="155" t="str">
        <f>'CUADRO PPAL'!D30</f>
        <v>M2</v>
      </c>
      <c r="E8" s="446" t="str">
        <f>'CUADRO PPAL'!C30</f>
        <v>Replanteo con equipo topografico</v>
      </c>
      <c r="F8" s="447"/>
      <c r="G8" s="447"/>
      <c r="H8" s="448"/>
    </row>
    <row r="9" spans="2:8" ht="15" thickBot="1"/>
    <row r="10" spans="2:8" ht="15" thickBot="1">
      <c r="B10" s="398" t="s">
        <v>128</v>
      </c>
      <c r="C10" s="399"/>
      <c r="D10" s="399"/>
      <c r="E10" s="399"/>
      <c r="F10" s="399"/>
      <c r="G10" s="399"/>
      <c r="H10" s="400"/>
    </row>
    <row r="11" spans="2:8" ht="15" thickBot="1">
      <c r="B11" s="401" t="s">
        <v>79</v>
      </c>
      <c r="C11" s="402"/>
      <c r="D11" s="402"/>
      <c r="E11" s="160" t="s">
        <v>232</v>
      </c>
      <c r="F11" s="160" t="s">
        <v>239</v>
      </c>
      <c r="G11" s="160" t="s">
        <v>82</v>
      </c>
      <c r="H11" s="161" t="s">
        <v>240</v>
      </c>
    </row>
    <row r="12" spans="2:8">
      <c r="B12" s="407" t="s">
        <v>290</v>
      </c>
      <c r="C12" s="408"/>
      <c r="D12" s="408"/>
      <c r="E12" s="159" t="s">
        <v>232</v>
      </c>
      <c r="F12" s="169"/>
      <c r="G12" s="159"/>
      <c r="H12" s="169">
        <f>G12*F12</f>
        <v>0</v>
      </c>
    </row>
    <row r="13" spans="2:8">
      <c r="B13" s="438"/>
      <c r="C13" s="439"/>
      <c r="D13" s="439"/>
      <c r="E13" s="156"/>
      <c r="F13" s="169"/>
      <c r="G13" s="156"/>
      <c r="H13" s="169">
        <f t="shared" ref="H13:H18" si="0">G13*F13</f>
        <v>0</v>
      </c>
    </row>
    <row r="14" spans="2:8">
      <c r="B14" s="438"/>
      <c r="C14" s="439"/>
      <c r="D14" s="439"/>
      <c r="E14" s="156"/>
      <c r="F14" s="169"/>
      <c r="G14" s="156"/>
      <c r="H14" s="169">
        <f t="shared" si="0"/>
        <v>0</v>
      </c>
    </row>
    <row r="15" spans="2:8">
      <c r="B15" s="438"/>
      <c r="C15" s="439"/>
      <c r="D15" s="439"/>
      <c r="E15" s="156"/>
      <c r="F15" s="169"/>
      <c r="G15" s="156"/>
      <c r="H15" s="169">
        <f t="shared" si="0"/>
        <v>0</v>
      </c>
    </row>
    <row r="16" spans="2:8">
      <c r="B16" s="438"/>
      <c r="C16" s="439"/>
      <c r="D16" s="439"/>
      <c r="E16" s="156"/>
      <c r="F16" s="169"/>
      <c r="G16" s="156"/>
      <c r="H16" s="169">
        <f t="shared" si="0"/>
        <v>0</v>
      </c>
    </row>
    <row r="17" spans="2:8">
      <c r="B17" s="438"/>
      <c r="C17" s="439"/>
      <c r="D17" s="439"/>
      <c r="E17" s="156"/>
      <c r="F17" s="169"/>
      <c r="G17" s="156"/>
      <c r="H17" s="169">
        <f t="shared" si="0"/>
        <v>0</v>
      </c>
    </row>
    <row r="18" spans="2:8" ht="15" thickBot="1">
      <c r="B18" s="454"/>
      <c r="C18" s="455"/>
      <c r="D18" s="455"/>
      <c r="E18" s="162"/>
      <c r="F18" s="169"/>
      <c r="G18" s="162"/>
      <c r="H18" s="169">
        <f t="shared" si="0"/>
        <v>0</v>
      </c>
    </row>
    <row r="19" spans="2:8" ht="15" thickBot="1">
      <c r="B19" s="401" t="s">
        <v>249</v>
      </c>
      <c r="C19" s="402"/>
      <c r="D19" s="402"/>
      <c r="E19" s="160" t="s">
        <v>250</v>
      </c>
      <c r="F19" s="170"/>
      <c r="G19" s="164"/>
      <c r="H19" s="170">
        <f>SUM(H13:H18)*0.05</f>
        <v>0</v>
      </c>
    </row>
    <row r="20" spans="2:8" ht="15" thickBot="1">
      <c r="B20" s="166"/>
      <c r="C20" s="166"/>
      <c r="D20" s="166"/>
      <c r="E20" s="166"/>
      <c r="F20" s="405" t="s">
        <v>241</v>
      </c>
      <c r="G20" s="406"/>
      <c r="H20" s="171">
        <f>SUM(H12:H19)</f>
        <v>0</v>
      </c>
    </row>
    <row r="21" spans="2:8" ht="15" thickBot="1"/>
    <row r="22" spans="2:8" ht="15" thickBot="1">
      <c r="B22" s="398" t="s">
        <v>242</v>
      </c>
      <c r="C22" s="399"/>
      <c r="D22" s="399"/>
      <c r="E22" s="399"/>
      <c r="F22" s="399"/>
      <c r="G22" s="399"/>
      <c r="H22" s="400"/>
    </row>
    <row r="23" spans="2:8" ht="15" thickBot="1">
      <c r="B23" s="401" t="s">
        <v>79</v>
      </c>
      <c r="C23" s="402"/>
      <c r="D23" s="402"/>
      <c r="E23" s="160" t="s">
        <v>84</v>
      </c>
      <c r="F23" s="160" t="s">
        <v>245</v>
      </c>
      <c r="G23" s="160" t="s">
        <v>248</v>
      </c>
      <c r="H23" s="161" t="s">
        <v>240</v>
      </c>
    </row>
    <row r="24" spans="2:8">
      <c r="B24" s="407" t="s">
        <v>251</v>
      </c>
      <c r="C24" s="408"/>
      <c r="D24" s="408"/>
      <c r="E24" s="159" t="s">
        <v>250</v>
      </c>
      <c r="F24" s="159"/>
      <c r="G24" s="183"/>
      <c r="H24" s="172">
        <f>H44*G24</f>
        <v>0</v>
      </c>
    </row>
    <row r="25" spans="2:8">
      <c r="B25" s="438" t="s">
        <v>321</v>
      </c>
      <c r="C25" s="439"/>
      <c r="D25" s="439"/>
      <c r="E25" s="156" t="s">
        <v>322</v>
      </c>
      <c r="F25" s="156"/>
      <c r="G25" s="156"/>
      <c r="H25" s="214"/>
    </row>
    <row r="26" spans="2:8">
      <c r="B26" s="438"/>
      <c r="C26" s="439"/>
      <c r="D26" s="439"/>
      <c r="E26" s="156"/>
      <c r="F26" s="156"/>
      <c r="G26" s="156"/>
      <c r="H26" s="158"/>
    </row>
    <row r="27" spans="2:8">
      <c r="B27" s="438"/>
      <c r="C27" s="439"/>
      <c r="D27" s="439"/>
      <c r="E27" s="156"/>
      <c r="F27" s="156"/>
      <c r="G27" s="156"/>
      <c r="H27" s="158"/>
    </row>
    <row r="28" spans="2:8">
      <c r="B28" s="438"/>
      <c r="C28" s="439"/>
      <c r="D28" s="439"/>
      <c r="E28" s="156"/>
      <c r="F28" s="156"/>
      <c r="G28" s="156"/>
      <c r="H28" s="158"/>
    </row>
    <row r="29" spans="2:8">
      <c r="B29" s="438"/>
      <c r="C29" s="439"/>
      <c r="D29" s="439"/>
      <c r="E29" s="156"/>
      <c r="F29" s="156"/>
      <c r="G29" s="156"/>
      <c r="H29" s="158"/>
    </row>
    <row r="30" spans="2:8" ht="15" thickBot="1">
      <c r="B30" s="454"/>
      <c r="C30" s="455"/>
      <c r="D30" s="455"/>
      <c r="E30" s="162"/>
      <c r="F30" s="162"/>
      <c r="G30" s="162"/>
      <c r="H30" s="163"/>
    </row>
    <row r="31" spans="2:8" ht="15" thickBot="1">
      <c r="B31" s="401"/>
      <c r="C31" s="402"/>
      <c r="D31" s="402"/>
      <c r="E31" s="160"/>
      <c r="F31" s="164"/>
      <c r="G31" s="164"/>
      <c r="H31" s="165"/>
    </row>
    <row r="32" spans="2:8" ht="15" thickBot="1">
      <c r="B32" s="166"/>
      <c r="C32" s="166"/>
      <c r="D32" s="166"/>
      <c r="E32" s="166"/>
      <c r="F32" s="405" t="s">
        <v>243</v>
      </c>
      <c r="G32" s="406"/>
      <c r="H32" s="171">
        <f>SUM(H24:H31)</f>
        <v>0</v>
      </c>
    </row>
    <row r="33" spans="2:8" ht="15" thickBot="1"/>
    <row r="34" spans="2:8" ht="15" thickBot="1">
      <c r="B34" s="398" t="s">
        <v>143</v>
      </c>
      <c r="C34" s="399"/>
      <c r="D34" s="399"/>
      <c r="E34" s="399"/>
      <c r="F34" s="399"/>
      <c r="G34" s="399"/>
      <c r="H34" s="400"/>
    </row>
    <row r="35" spans="2:8" ht="15" thickBot="1">
      <c r="B35" s="398" t="s">
        <v>79</v>
      </c>
      <c r="C35" s="411"/>
      <c r="D35" s="160" t="s">
        <v>247</v>
      </c>
      <c r="E35" s="160" t="s">
        <v>98</v>
      </c>
      <c r="F35" s="160" t="s">
        <v>100</v>
      </c>
      <c r="G35" s="160" t="s">
        <v>246</v>
      </c>
      <c r="H35" s="161" t="s">
        <v>240</v>
      </c>
    </row>
    <row r="36" spans="2:8">
      <c r="B36" s="412" t="s">
        <v>291</v>
      </c>
      <c r="C36" s="413"/>
      <c r="D36" s="157"/>
      <c r="E36" s="173"/>
      <c r="F36" s="173"/>
      <c r="G36" s="156"/>
      <c r="H36" s="174"/>
    </row>
    <row r="37" spans="2:8">
      <c r="B37" s="444" t="s">
        <v>292</v>
      </c>
      <c r="C37" s="445"/>
      <c r="D37" s="156"/>
      <c r="E37" s="169"/>
      <c r="F37" s="169"/>
      <c r="G37" s="156"/>
      <c r="H37" s="175"/>
    </row>
    <row r="38" spans="2:8">
      <c r="B38" s="444"/>
      <c r="C38" s="445"/>
      <c r="D38" s="207"/>
      <c r="E38" s="156"/>
      <c r="F38" s="169"/>
      <c r="G38" s="156"/>
      <c r="H38" s="175"/>
    </row>
    <row r="39" spans="2:8">
      <c r="B39" s="444"/>
      <c r="C39" s="445"/>
      <c r="D39" s="207"/>
      <c r="E39" s="156"/>
      <c r="F39" s="169"/>
      <c r="G39" s="156"/>
      <c r="H39" s="175"/>
    </row>
    <row r="40" spans="2:8">
      <c r="B40" s="444"/>
      <c r="C40" s="445"/>
      <c r="D40" s="207"/>
      <c r="E40" s="156"/>
      <c r="F40" s="169"/>
      <c r="G40" s="156"/>
      <c r="H40" s="175"/>
    </row>
    <row r="41" spans="2:8">
      <c r="B41" s="444"/>
      <c r="C41" s="445"/>
      <c r="D41" s="207"/>
      <c r="E41" s="156"/>
      <c r="F41" s="169"/>
      <c r="G41" s="156"/>
      <c r="H41" s="175"/>
    </row>
    <row r="42" spans="2:8" ht="15" thickBot="1">
      <c r="B42" s="419"/>
      <c r="C42" s="420"/>
      <c r="D42" s="208"/>
      <c r="E42" s="176"/>
      <c r="F42" s="169"/>
      <c r="G42" s="176"/>
      <c r="H42" s="178"/>
    </row>
    <row r="43" spans="2:8" ht="15.75" thickBot="1">
      <c r="B43" s="401"/>
      <c r="C43" s="402"/>
      <c r="D43" s="402"/>
      <c r="E43" s="160"/>
      <c r="F43" s="160"/>
      <c r="G43" s="160"/>
      <c r="H43" s="167"/>
    </row>
    <row r="44" spans="2:8" ht="15.75" customHeight="1" thickBot="1">
      <c r="B44" s="166"/>
      <c r="C44" s="166"/>
      <c r="D44" s="166"/>
      <c r="E44" s="166"/>
      <c r="F44" s="405" t="s">
        <v>257</v>
      </c>
      <c r="G44" s="406"/>
      <c r="H44" s="167">
        <f>SUM(H36:H43)</f>
        <v>0</v>
      </c>
    </row>
    <row r="45" spans="2:8" ht="15" thickBot="1">
      <c r="B45" s="152" t="s">
        <v>372</v>
      </c>
    </row>
    <row r="46" spans="2:8" ht="15" thickBot="1">
      <c r="F46" s="405" t="s">
        <v>244</v>
      </c>
      <c r="G46" s="406"/>
      <c r="H46" s="381">
        <f>H44+H32+H20</f>
        <v>0</v>
      </c>
    </row>
    <row r="47" spans="2:8">
      <c r="B47" s="456"/>
      <c r="C47" s="456"/>
      <c r="D47" s="456"/>
      <c r="F47" s="264"/>
      <c r="G47" s="264"/>
      <c r="H47" s="265"/>
    </row>
    <row r="48" spans="2:8">
      <c r="F48" s="264"/>
      <c r="G48" s="264"/>
      <c r="H48" s="265"/>
    </row>
    <row r="49" spans="2:8" ht="15" thickBot="1">
      <c r="F49" s="264"/>
      <c r="G49" s="264"/>
      <c r="H49" s="265"/>
    </row>
    <row r="50" spans="2:8" ht="15.75" thickBot="1">
      <c r="B50" s="383" t="s">
        <v>236</v>
      </c>
      <c r="C50" s="384"/>
      <c r="D50" s="384"/>
      <c r="E50" s="384"/>
      <c r="F50" s="384"/>
      <c r="G50" s="384"/>
      <c r="H50" s="385"/>
    </row>
    <row r="51" spans="2:8" ht="15" thickBot="1"/>
    <row r="52" spans="2:8" ht="14.25" customHeight="1">
      <c r="B52" s="386" t="s">
        <v>371</v>
      </c>
      <c r="C52" s="387"/>
      <c r="D52" s="387"/>
      <c r="E52" s="387"/>
      <c r="F52" s="387"/>
      <c r="G52" s="387"/>
      <c r="H52" s="388"/>
    </row>
    <row r="53" spans="2:8" ht="15" thickBot="1">
      <c r="B53" s="389"/>
      <c r="C53" s="390"/>
      <c r="D53" s="390"/>
      <c r="E53" s="390"/>
      <c r="F53" s="390"/>
      <c r="G53" s="390"/>
      <c r="H53" s="391"/>
    </row>
    <row r="54" spans="2:8" ht="15" thickBot="1">
      <c r="B54" s="153"/>
      <c r="C54" s="153"/>
      <c r="D54" s="153"/>
      <c r="E54" s="153"/>
      <c r="F54" s="153"/>
      <c r="G54" s="153"/>
      <c r="H54" s="153"/>
    </row>
    <row r="55" spans="2:8">
      <c r="B55" s="154" t="s">
        <v>237</v>
      </c>
      <c r="C55" s="154" t="s">
        <v>78</v>
      </c>
      <c r="D55" s="154" t="s">
        <v>81</v>
      </c>
      <c r="E55" s="392" t="s">
        <v>238</v>
      </c>
      <c r="F55" s="393"/>
      <c r="G55" s="393"/>
      <c r="H55" s="394"/>
    </row>
    <row r="56" spans="2:8" ht="27.75" customHeight="1" thickBot="1">
      <c r="B56" s="155" t="str">
        <f>'CUADRO PPAL'!B29</f>
        <v>1.</v>
      </c>
      <c r="C56" s="155" t="str">
        <f>'CUADRO PPAL'!B31</f>
        <v>1.2</v>
      </c>
      <c r="D56" s="168" t="str">
        <f>'CUADRO PPAL'!D31</f>
        <v>M2</v>
      </c>
      <c r="E56" s="451" t="str">
        <f>'CUADRO PPAL'!C31</f>
        <v>Cortes y Nivelación</v>
      </c>
      <c r="F56" s="452"/>
      <c r="G56" s="452"/>
      <c r="H56" s="453"/>
    </row>
    <row r="57" spans="2:8" ht="15" thickBot="1"/>
    <row r="58" spans="2:8" ht="15" thickBot="1">
      <c r="B58" s="398" t="s">
        <v>128</v>
      </c>
      <c r="C58" s="399"/>
      <c r="D58" s="399"/>
      <c r="E58" s="399"/>
      <c r="F58" s="399"/>
      <c r="G58" s="399"/>
      <c r="H58" s="400"/>
    </row>
    <row r="59" spans="2:8" ht="15" thickBot="1">
      <c r="B59" s="401" t="s">
        <v>79</v>
      </c>
      <c r="C59" s="402"/>
      <c r="D59" s="402"/>
      <c r="E59" s="160" t="s">
        <v>232</v>
      </c>
      <c r="F59" s="160" t="s">
        <v>239</v>
      </c>
      <c r="G59" s="160" t="s">
        <v>82</v>
      </c>
      <c r="H59" s="161" t="s">
        <v>240</v>
      </c>
    </row>
    <row r="60" spans="2:8">
      <c r="B60" s="407"/>
      <c r="C60" s="408"/>
      <c r="D60" s="408"/>
      <c r="E60" s="169"/>
      <c r="F60" s="169"/>
      <c r="G60" s="196"/>
      <c r="H60" s="172"/>
    </row>
    <row r="61" spans="2:8">
      <c r="B61" s="438"/>
      <c r="C61" s="439"/>
      <c r="D61" s="439"/>
      <c r="E61" s="156"/>
      <c r="F61" s="200"/>
      <c r="G61" s="156"/>
      <c r="H61" s="158"/>
    </row>
    <row r="62" spans="2:8">
      <c r="B62" s="438"/>
      <c r="C62" s="439"/>
      <c r="D62" s="439"/>
      <c r="E62" s="156"/>
      <c r="F62" s="200"/>
      <c r="G62" s="156"/>
      <c r="H62" s="158"/>
    </row>
    <row r="63" spans="2:8">
      <c r="B63" s="438"/>
      <c r="C63" s="439"/>
      <c r="D63" s="439"/>
      <c r="E63" s="156"/>
      <c r="F63" s="200"/>
      <c r="G63" s="156"/>
      <c r="H63" s="158"/>
    </row>
    <row r="64" spans="2:8">
      <c r="B64" s="438"/>
      <c r="C64" s="439"/>
      <c r="D64" s="439"/>
      <c r="E64" s="156"/>
      <c r="F64" s="200"/>
      <c r="G64" s="156"/>
      <c r="H64" s="158"/>
    </row>
    <row r="65" spans="2:8">
      <c r="B65" s="438"/>
      <c r="C65" s="439"/>
      <c r="D65" s="439"/>
      <c r="E65" s="156"/>
      <c r="F65" s="200"/>
      <c r="G65" s="156"/>
      <c r="H65" s="158"/>
    </row>
    <row r="66" spans="2:8" ht="15" thickBot="1">
      <c r="B66" s="454"/>
      <c r="C66" s="455"/>
      <c r="D66" s="455"/>
      <c r="E66" s="162"/>
      <c r="F66" s="200"/>
      <c r="G66" s="162"/>
      <c r="H66" s="163"/>
    </row>
    <row r="67" spans="2:8" ht="15" thickBot="1">
      <c r="B67" s="401" t="s">
        <v>249</v>
      </c>
      <c r="C67" s="402"/>
      <c r="D67" s="402"/>
      <c r="E67" s="160"/>
      <c r="F67" s="164"/>
      <c r="G67" s="164"/>
      <c r="H67" s="182">
        <f>SUM(H60:H66)*G67</f>
        <v>0</v>
      </c>
    </row>
    <row r="68" spans="2:8" ht="15" thickBot="1">
      <c r="B68" s="166"/>
      <c r="C68" s="166"/>
      <c r="D68" s="166"/>
      <c r="E68" s="166"/>
      <c r="F68" s="405" t="s">
        <v>241</v>
      </c>
      <c r="G68" s="406"/>
      <c r="H68" s="171">
        <f>SUM(H60:H67)</f>
        <v>0</v>
      </c>
    </row>
    <row r="69" spans="2:8" ht="15" thickBot="1"/>
    <row r="70" spans="2:8" ht="15" thickBot="1">
      <c r="B70" s="398" t="s">
        <v>242</v>
      </c>
      <c r="C70" s="399"/>
      <c r="D70" s="399"/>
      <c r="E70" s="399"/>
      <c r="F70" s="399"/>
      <c r="G70" s="399"/>
      <c r="H70" s="400"/>
    </row>
    <row r="71" spans="2:8" ht="15" thickBot="1">
      <c r="B71" s="401" t="s">
        <v>79</v>
      </c>
      <c r="C71" s="402"/>
      <c r="D71" s="402"/>
      <c r="E71" s="160" t="s">
        <v>84</v>
      </c>
      <c r="F71" s="160" t="s">
        <v>245</v>
      </c>
      <c r="G71" s="160" t="s">
        <v>248</v>
      </c>
      <c r="H71" s="161" t="s">
        <v>240</v>
      </c>
    </row>
    <row r="72" spans="2:8">
      <c r="B72" s="421" t="s">
        <v>251</v>
      </c>
      <c r="C72" s="422"/>
      <c r="D72" s="422"/>
      <c r="E72" s="157" t="s">
        <v>250</v>
      </c>
      <c r="F72" s="173"/>
      <c r="G72" s="201"/>
      <c r="H72" s="174">
        <f>H92*G72</f>
        <v>0</v>
      </c>
    </row>
    <row r="73" spans="2:8">
      <c r="B73" s="440"/>
      <c r="C73" s="441"/>
      <c r="D73" s="441"/>
      <c r="E73" s="179"/>
      <c r="F73" s="193"/>
      <c r="G73" s="179"/>
      <c r="H73" s="194"/>
    </row>
    <row r="74" spans="2:8">
      <c r="B74" s="440"/>
      <c r="C74" s="441"/>
      <c r="D74" s="441"/>
      <c r="E74" s="179"/>
      <c r="F74" s="193"/>
      <c r="G74" s="179"/>
      <c r="H74" s="194"/>
    </row>
    <row r="75" spans="2:8">
      <c r="B75" s="440"/>
      <c r="C75" s="441"/>
      <c r="D75" s="441"/>
      <c r="E75" s="179"/>
      <c r="F75" s="193"/>
      <c r="G75" s="179"/>
      <c r="H75" s="194"/>
    </row>
    <row r="76" spans="2:8">
      <c r="B76" s="440"/>
      <c r="C76" s="441"/>
      <c r="D76" s="441"/>
      <c r="E76" s="179"/>
      <c r="F76" s="193"/>
      <c r="G76" s="179"/>
      <c r="H76" s="194"/>
    </row>
    <row r="77" spans="2:8">
      <c r="B77" s="440"/>
      <c r="C77" s="441"/>
      <c r="D77" s="441"/>
      <c r="E77" s="179"/>
      <c r="F77" s="193"/>
      <c r="G77" s="179"/>
      <c r="H77" s="194"/>
    </row>
    <row r="78" spans="2:8" ht="15" thickBot="1">
      <c r="B78" s="449"/>
      <c r="C78" s="450"/>
      <c r="D78" s="450"/>
      <c r="E78" s="202"/>
      <c r="F78" s="203"/>
      <c r="G78" s="202"/>
      <c r="H78" s="204"/>
    </row>
    <row r="79" spans="2:8" ht="15" thickBot="1">
      <c r="B79" s="401"/>
      <c r="C79" s="402"/>
      <c r="D79" s="402"/>
      <c r="E79" s="160"/>
      <c r="F79" s="164"/>
      <c r="G79" s="164"/>
      <c r="H79" s="165"/>
    </row>
    <row r="80" spans="2:8" ht="15" thickBot="1">
      <c r="B80" s="166"/>
      <c r="C80" s="166"/>
      <c r="D80" s="166"/>
      <c r="E80" s="166"/>
      <c r="F80" s="405" t="s">
        <v>243</v>
      </c>
      <c r="G80" s="406"/>
      <c r="H80" s="181">
        <f>SUM(H72:H79)</f>
        <v>0</v>
      </c>
    </row>
    <row r="81" spans="2:10" ht="15" thickBot="1"/>
    <row r="82" spans="2:10" ht="15" thickBot="1">
      <c r="B82" s="398" t="s">
        <v>143</v>
      </c>
      <c r="C82" s="399"/>
      <c r="D82" s="399"/>
      <c r="E82" s="399"/>
      <c r="F82" s="399"/>
      <c r="G82" s="399"/>
      <c r="H82" s="400"/>
    </row>
    <row r="83" spans="2:10" ht="15" thickBot="1">
      <c r="B83" s="398" t="s">
        <v>79</v>
      </c>
      <c r="C83" s="411"/>
      <c r="D83" s="160" t="s">
        <v>247</v>
      </c>
      <c r="E83" s="160" t="s">
        <v>98</v>
      </c>
      <c r="F83" s="160" t="s">
        <v>100</v>
      </c>
      <c r="G83" s="160" t="s">
        <v>246</v>
      </c>
      <c r="H83" s="161" t="s">
        <v>240</v>
      </c>
    </row>
    <row r="84" spans="2:10">
      <c r="B84" s="412" t="s">
        <v>252</v>
      </c>
      <c r="C84" s="413"/>
      <c r="D84" s="157"/>
      <c r="E84" s="173"/>
      <c r="F84" s="173"/>
      <c r="G84" s="156"/>
      <c r="H84" s="174"/>
    </row>
    <row r="85" spans="2:10">
      <c r="B85" s="444" t="s">
        <v>253</v>
      </c>
      <c r="C85" s="445"/>
      <c r="D85" s="179"/>
      <c r="E85" s="193"/>
      <c r="F85" s="193"/>
      <c r="G85" s="179"/>
      <c r="H85" s="194"/>
    </row>
    <row r="86" spans="2:10">
      <c r="B86" s="423" t="s">
        <v>291</v>
      </c>
      <c r="C86" s="424"/>
      <c r="D86" s="159"/>
      <c r="E86" s="169"/>
      <c r="F86" s="169"/>
      <c r="G86" s="159"/>
      <c r="H86" s="175"/>
    </row>
    <row r="87" spans="2:10">
      <c r="B87" s="444" t="s">
        <v>292</v>
      </c>
      <c r="C87" s="445"/>
      <c r="D87" s="156"/>
      <c r="E87" s="169"/>
      <c r="F87" s="169"/>
      <c r="G87" s="156"/>
      <c r="H87" s="175"/>
    </row>
    <row r="88" spans="2:10">
      <c r="B88" s="444"/>
      <c r="C88" s="445"/>
      <c r="D88" s="207"/>
      <c r="E88" s="156"/>
      <c r="F88" s="169"/>
      <c r="G88" s="156"/>
      <c r="H88" s="175"/>
    </row>
    <row r="89" spans="2:10">
      <c r="B89" s="444"/>
      <c r="C89" s="445"/>
      <c r="D89" s="207"/>
      <c r="E89" s="156"/>
      <c r="F89" s="169"/>
      <c r="G89" s="156"/>
      <c r="H89" s="175"/>
    </row>
    <row r="90" spans="2:10" ht="15" thickBot="1">
      <c r="B90" s="419"/>
      <c r="C90" s="420"/>
      <c r="D90" s="208"/>
      <c r="E90" s="176"/>
      <c r="F90" s="169"/>
      <c r="G90" s="176"/>
      <c r="H90" s="178"/>
    </row>
    <row r="91" spans="2:10" ht="15.75" thickBot="1">
      <c r="B91" s="401"/>
      <c r="C91" s="402"/>
      <c r="D91" s="402"/>
      <c r="E91" s="160"/>
      <c r="F91" s="160"/>
      <c r="G91" s="160"/>
      <c r="H91" s="167"/>
    </row>
    <row r="92" spans="2:10" ht="15.75" customHeight="1" thickBot="1">
      <c r="B92" s="166"/>
      <c r="C92" s="166"/>
      <c r="D92" s="166"/>
      <c r="E92" s="166"/>
      <c r="F92" s="405" t="s">
        <v>257</v>
      </c>
      <c r="G92" s="406"/>
      <c r="H92" s="167">
        <f>SUM(H84:H91)</f>
        <v>0</v>
      </c>
    </row>
    <row r="93" spans="2:10" ht="15" thickBot="1">
      <c r="B93" s="152" t="s">
        <v>372</v>
      </c>
    </row>
    <row r="94" spans="2:10" ht="15" thickBot="1">
      <c r="F94" s="405" t="s">
        <v>244</v>
      </c>
      <c r="G94" s="406"/>
      <c r="H94" s="378">
        <f>H92+H80+H68</f>
        <v>0</v>
      </c>
      <c r="I94" s="192"/>
      <c r="J94" s="192"/>
    </row>
    <row r="95" spans="2:10">
      <c r="B95" s="456"/>
      <c r="C95" s="456"/>
      <c r="D95" s="456"/>
    </row>
    <row r="96" spans="2:10" ht="15" thickBot="1"/>
    <row r="97" spans="2:8" ht="15.75" thickBot="1">
      <c r="B97" s="383" t="s">
        <v>236</v>
      </c>
      <c r="C97" s="384"/>
      <c r="D97" s="384"/>
      <c r="E97" s="384"/>
      <c r="F97" s="384"/>
      <c r="G97" s="384"/>
      <c r="H97" s="385"/>
    </row>
    <row r="98" spans="2:8" ht="15" thickBot="1"/>
    <row r="99" spans="2:8" ht="14.25" customHeight="1">
      <c r="B99" s="386" t="s">
        <v>371</v>
      </c>
      <c r="C99" s="387"/>
      <c r="D99" s="387"/>
      <c r="E99" s="387"/>
      <c r="F99" s="387"/>
      <c r="G99" s="387"/>
      <c r="H99" s="388"/>
    </row>
    <row r="100" spans="2:8" ht="15" thickBot="1">
      <c r="B100" s="389"/>
      <c r="C100" s="390"/>
      <c r="D100" s="390"/>
      <c r="E100" s="390"/>
      <c r="F100" s="390"/>
      <c r="G100" s="390"/>
      <c r="H100" s="391"/>
    </row>
    <row r="101" spans="2:8" ht="15" thickBot="1">
      <c r="B101" s="153"/>
      <c r="C101" s="153"/>
      <c r="D101" s="153"/>
      <c r="E101" s="153"/>
      <c r="F101" s="153"/>
      <c r="G101" s="153"/>
      <c r="H101" s="153"/>
    </row>
    <row r="102" spans="2:8">
      <c r="B102" s="154" t="s">
        <v>237</v>
      </c>
      <c r="C102" s="154" t="s">
        <v>78</v>
      </c>
      <c r="D102" s="154" t="s">
        <v>81</v>
      </c>
      <c r="E102" s="392" t="s">
        <v>238</v>
      </c>
      <c r="F102" s="393"/>
      <c r="G102" s="393"/>
      <c r="H102" s="394"/>
    </row>
    <row r="103" spans="2:8" ht="15" thickBot="1">
      <c r="B103" s="155" t="str">
        <f>'CUADRO PPAL'!B29</f>
        <v>1.</v>
      </c>
      <c r="C103" s="155" t="str">
        <f>'CUADRO PPAL'!B32</f>
        <v>1.3</v>
      </c>
      <c r="D103" s="155" t="str">
        <f>'CUADRO PPAL'!D32</f>
        <v>M3</v>
      </c>
      <c r="E103" s="446" t="str">
        <f>'CUADRO PPAL'!C32</f>
        <v>Sub-Base Granular Compactada E=0,20</v>
      </c>
      <c r="F103" s="447"/>
      <c r="G103" s="447"/>
      <c r="H103" s="448"/>
    </row>
    <row r="104" spans="2:8" ht="15" thickBot="1"/>
    <row r="105" spans="2:8" ht="15" thickBot="1">
      <c r="B105" s="398" t="s">
        <v>128</v>
      </c>
      <c r="C105" s="399"/>
      <c r="D105" s="399"/>
      <c r="E105" s="399"/>
      <c r="F105" s="399"/>
      <c r="G105" s="399"/>
      <c r="H105" s="400"/>
    </row>
    <row r="106" spans="2:8" ht="15" thickBot="1">
      <c r="B106" s="401" t="s">
        <v>79</v>
      </c>
      <c r="C106" s="402"/>
      <c r="D106" s="402"/>
      <c r="E106" s="160" t="s">
        <v>232</v>
      </c>
      <c r="F106" s="160" t="s">
        <v>239</v>
      </c>
      <c r="G106" s="160" t="s">
        <v>82</v>
      </c>
      <c r="H106" s="161" t="s">
        <v>240</v>
      </c>
    </row>
    <row r="107" spans="2:8">
      <c r="B107" s="407" t="s">
        <v>293</v>
      </c>
      <c r="C107" s="408"/>
      <c r="D107" s="408"/>
      <c r="E107" s="159" t="s">
        <v>1</v>
      </c>
      <c r="F107" s="169"/>
      <c r="G107" s="159"/>
      <c r="H107" s="169">
        <f>G107*F107</f>
        <v>0</v>
      </c>
    </row>
    <row r="108" spans="2:8">
      <c r="B108" s="438"/>
      <c r="C108" s="439"/>
      <c r="D108" s="439"/>
      <c r="E108" s="156"/>
      <c r="F108" s="169"/>
      <c r="G108" s="156"/>
      <c r="H108" s="169">
        <f t="shared" ref="H108:H113" si="1">G108*F108</f>
        <v>0</v>
      </c>
    </row>
    <row r="109" spans="2:8">
      <c r="B109" s="438"/>
      <c r="C109" s="439"/>
      <c r="D109" s="439"/>
      <c r="E109" s="156"/>
      <c r="F109" s="169"/>
      <c r="G109" s="156"/>
      <c r="H109" s="169">
        <f t="shared" si="1"/>
        <v>0</v>
      </c>
    </row>
    <row r="110" spans="2:8">
      <c r="B110" s="438"/>
      <c r="C110" s="439"/>
      <c r="D110" s="439"/>
      <c r="E110" s="156"/>
      <c r="F110" s="169"/>
      <c r="G110" s="156"/>
      <c r="H110" s="169">
        <f t="shared" si="1"/>
        <v>0</v>
      </c>
    </row>
    <row r="111" spans="2:8">
      <c r="B111" s="438"/>
      <c r="C111" s="439"/>
      <c r="D111" s="439"/>
      <c r="E111" s="156"/>
      <c r="F111" s="169"/>
      <c r="G111" s="156"/>
      <c r="H111" s="169">
        <f t="shared" si="1"/>
        <v>0</v>
      </c>
    </row>
    <row r="112" spans="2:8">
      <c r="B112" s="438"/>
      <c r="C112" s="439"/>
      <c r="D112" s="439"/>
      <c r="E112" s="156"/>
      <c r="F112" s="169"/>
      <c r="G112" s="156"/>
      <c r="H112" s="169">
        <f t="shared" si="1"/>
        <v>0</v>
      </c>
    </row>
    <row r="113" spans="2:8" ht="15" thickBot="1">
      <c r="B113" s="454"/>
      <c r="C113" s="455"/>
      <c r="D113" s="455"/>
      <c r="E113" s="162"/>
      <c r="F113" s="169"/>
      <c r="G113" s="162"/>
      <c r="H113" s="169">
        <f t="shared" si="1"/>
        <v>0</v>
      </c>
    </row>
    <row r="114" spans="2:8" ht="15" thickBot="1">
      <c r="B114" s="401" t="s">
        <v>249</v>
      </c>
      <c r="C114" s="402"/>
      <c r="D114" s="402"/>
      <c r="E114" s="160" t="s">
        <v>250</v>
      </c>
      <c r="F114" s="170"/>
      <c r="G114" s="164"/>
      <c r="H114" s="170">
        <f>SUM(H108:H113)*0.05</f>
        <v>0</v>
      </c>
    </row>
    <row r="115" spans="2:8" ht="15" thickBot="1">
      <c r="B115" s="166"/>
      <c r="C115" s="166"/>
      <c r="D115" s="166"/>
      <c r="E115" s="166"/>
      <c r="F115" s="405" t="s">
        <v>241</v>
      </c>
      <c r="G115" s="406"/>
      <c r="H115" s="171">
        <f>SUM(H107:H114)</f>
        <v>0</v>
      </c>
    </row>
    <row r="116" spans="2:8" ht="15" thickBot="1"/>
    <row r="117" spans="2:8" ht="15" thickBot="1">
      <c r="B117" s="398" t="s">
        <v>242</v>
      </c>
      <c r="C117" s="399"/>
      <c r="D117" s="399"/>
      <c r="E117" s="399"/>
      <c r="F117" s="399"/>
      <c r="G117" s="399"/>
      <c r="H117" s="400"/>
    </row>
    <row r="118" spans="2:8" ht="15" thickBot="1">
      <c r="B118" s="401" t="s">
        <v>79</v>
      </c>
      <c r="C118" s="402"/>
      <c r="D118" s="402"/>
      <c r="E118" s="160" t="s">
        <v>84</v>
      </c>
      <c r="F118" s="160" t="s">
        <v>245</v>
      </c>
      <c r="G118" s="160" t="s">
        <v>248</v>
      </c>
      <c r="H118" s="161" t="s">
        <v>240</v>
      </c>
    </row>
    <row r="119" spans="2:8">
      <c r="B119" s="407" t="s">
        <v>251</v>
      </c>
      <c r="C119" s="408"/>
      <c r="D119" s="408"/>
      <c r="E119" s="159" t="s">
        <v>250</v>
      </c>
      <c r="F119" s="159"/>
      <c r="G119" s="183"/>
      <c r="H119" s="172">
        <f>H138*G119</f>
        <v>0</v>
      </c>
    </row>
    <row r="120" spans="2:8">
      <c r="B120" s="438" t="s">
        <v>294</v>
      </c>
      <c r="C120" s="439"/>
      <c r="D120" s="439"/>
      <c r="E120" s="156"/>
      <c r="F120" s="169"/>
      <c r="G120" s="156"/>
      <c r="H120" s="185"/>
    </row>
    <row r="121" spans="2:8">
      <c r="B121" s="438" t="s">
        <v>295</v>
      </c>
      <c r="C121" s="439"/>
      <c r="D121" s="439"/>
      <c r="E121" s="156"/>
      <c r="F121" s="169"/>
      <c r="G121" s="156"/>
      <c r="H121" s="185"/>
    </row>
    <row r="122" spans="2:8">
      <c r="B122" s="438"/>
      <c r="C122" s="439"/>
      <c r="D122" s="439"/>
      <c r="E122" s="156"/>
      <c r="F122" s="169"/>
      <c r="G122" s="156"/>
      <c r="H122" s="158"/>
    </row>
    <row r="123" spans="2:8">
      <c r="B123" s="438"/>
      <c r="C123" s="439"/>
      <c r="D123" s="439"/>
      <c r="E123" s="156"/>
      <c r="F123" s="169"/>
      <c r="G123" s="156"/>
      <c r="H123" s="158"/>
    </row>
    <row r="124" spans="2:8">
      <c r="B124" s="438"/>
      <c r="C124" s="439"/>
      <c r="D124" s="439"/>
      <c r="E124" s="156"/>
      <c r="F124" s="169"/>
      <c r="G124" s="156"/>
      <c r="H124" s="158"/>
    </row>
    <row r="125" spans="2:8" ht="15" thickBot="1">
      <c r="B125" s="454"/>
      <c r="C125" s="455"/>
      <c r="D125" s="455"/>
      <c r="E125" s="162"/>
      <c r="F125" s="169"/>
      <c r="G125" s="162"/>
      <c r="H125" s="163"/>
    </row>
    <row r="126" spans="2:8" ht="15" thickBot="1">
      <c r="B126" s="401"/>
      <c r="C126" s="402"/>
      <c r="D126" s="402"/>
      <c r="E126" s="160"/>
      <c r="F126" s="164"/>
      <c r="G126" s="164"/>
      <c r="H126" s="165"/>
    </row>
    <row r="127" spans="2:8" ht="15" thickBot="1">
      <c r="B127" s="166"/>
      <c r="C127" s="166"/>
      <c r="D127" s="166"/>
      <c r="E127" s="166"/>
      <c r="F127" s="405" t="s">
        <v>243</v>
      </c>
      <c r="G127" s="406"/>
      <c r="H127" s="171">
        <f>SUM(H119:H126)</f>
        <v>0</v>
      </c>
    </row>
    <row r="128" spans="2:8" ht="15" thickBot="1"/>
    <row r="129" spans="2:8" ht="15" thickBot="1">
      <c r="B129" s="398" t="s">
        <v>143</v>
      </c>
      <c r="C129" s="399"/>
      <c r="D129" s="399"/>
      <c r="E129" s="399"/>
      <c r="F129" s="399"/>
      <c r="G129" s="399"/>
      <c r="H129" s="400"/>
    </row>
    <row r="130" spans="2:8" ht="15" thickBot="1">
      <c r="B130" s="398" t="s">
        <v>79</v>
      </c>
      <c r="C130" s="411"/>
      <c r="D130" s="160" t="s">
        <v>247</v>
      </c>
      <c r="E130" s="160" t="s">
        <v>98</v>
      </c>
      <c r="F130" s="160" t="s">
        <v>100</v>
      </c>
      <c r="G130" s="160" t="s">
        <v>246</v>
      </c>
      <c r="H130" s="161" t="s">
        <v>240</v>
      </c>
    </row>
    <row r="131" spans="2:8">
      <c r="B131" s="412" t="s">
        <v>252</v>
      </c>
      <c r="C131" s="413"/>
      <c r="D131" s="157"/>
      <c r="E131" s="173"/>
      <c r="F131" s="173"/>
      <c r="G131" s="156"/>
      <c r="H131" s="174"/>
    </row>
    <row r="132" spans="2:8">
      <c r="B132" s="423" t="s">
        <v>291</v>
      </c>
      <c r="C132" s="424"/>
      <c r="D132" s="159"/>
      <c r="E132" s="169"/>
      <c r="F132" s="169"/>
      <c r="G132" s="159"/>
      <c r="H132" s="175"/>
    </row>
    <row r="133" spans="2:8">
      <c r="B133" s="444" t="s">
        <v>292</v>
      </c>
      <c r="C133" s="445"/>
      <c r="D133" s="156"/>
      <c r="E133" s="169"/>
      <c r="F133" s="169"/>
      <c r="G133" s="156"/>
      <c r="H133" s="175"/>
    </row>
    <row r="134" spans="2:8">
      <c r="B134" s="444"/>
      <c r="C134" s="445"/>
      <c r="D134" s="207"/>
      <c r="E134" s="156"/>
      <c r="F134" s="169"/>
      <c r="G134" s="156"/>
      <c r="H134" s="175"/>
    </row>
    <row r="135" spans="2:8">
      <c r="B135" s="444"/>
      <c r="C135" s="445"/>
      <c r="D135" s="207"/>
      <c r="E135" s="156"/>
      <c r="F135" s="169"/>
      <c r="G135" s="156"/>
      <c r="H135" s="175"/>
    </row>
    <row r="136" spans="2:8" ht="15" thickBot="1">
      <c r="B136" s="419"/>
      <c r="C136" s="420"/>
      <c r="D136" s="208"/>
      <c r="E136" s="176"/>
      <c r="F136" s="169"/>
      <c r="G136" s="176"/>
      <c r="H136" s="178"/>
    </row>
    <row r="137" spans="2:8" ht="15.75" thickBot="1">
      <c r="B137" s="401"/>
      <c r="C137" s="402"/>
      <c r="D137" s="402"/>
      <c r="E137" s="160"/>
      <c r="F137" s="160"/>
      <c r="G137" s="160"/>
      <c r="H137" s="167"/>
    </row>
    <row r="138" spans="2:8" ht="15.75" thickBot="1">
      <c r="B138" s="166"/>
      <c r="C138" s="166"/>
      <c r="D138" s="166"/>
      <c r="E138" s="166"/>
      <c r="F138" s="405" t="s">
        <v>257</v>
      </c>
      <c r="G138" s="406"/>
      <c r="H138" s="167">
        <f>SUM(H131:H137)</f>
        <v>0</v>
      </c>
    </row>
    <row r="139" spans="2:8" ht="15.75" customHeight="1" thickBot="1">
      <c r="B139" s="152" t="s">
        <v>372</v>
      </c>
    </row>
    <row r="140" spans="2:8" ht="15" thickBot="1">
      <c r="F140" s="405" t="s">
        <v>244</v>
      </c>
      <c r="G140" s="406"/>
      <c r="H140" s="380">
        <f>H138+H127+H115</f>
        <v>0</v>
      </c>
    </row>
    <row r="141" spans="2:8">
      <c r="B141" s="456"/>
      <c r="C141" s="456"/>
      <c r="D141" s="456"/>
    </row>
    <row r="144" spans="2:8" ht="15" thickBot="1"/>
    <row r="145" spans="2:8" ht="15.75" thickBot="1">
      <c r="B145" s="383" t="s">
        <v>236</v>
      </c>
      <c r="C145" s="384"/>
      <c r="D145" s="384"/>
      <c r="E145" s="384"/>
      <c r="F145" s="384"/>
      <c r="G145" s="384"/>
      <c r="H145" s="385"/>
    </row>
    <row r="146" spans="2:8" ht="15" thickBot="1"/>
    <row r="147" spans="2:8" ht="14.25" customHeight="1">
      <c r="B147" s="386" t="s">
        <v>371</v>
      </c>
      <c r="C147" s="387"/>
      <c r="D147" s="387"/>
      <c r="E147" s="387"/>
      <c r="F147" s="387"/>
      <c r="G147" s="387"/>
      <c r="H147" s="388"/>
    </row>
    <row r="148" spans="2:8" ht="15" thickBot="1">
      <c r="B148" s="389"/>
      <c r="C148" s="390"/>
      <c r="D148" s="390"/>
      <c r="E148" s="390"/>
      <c r="F148" s="390"/>
      <c r="G148" s="390"/>
      <c r="H148" s="391"/>
    </row>
    <row r="149" spans="2:8" ht="15" thickBot="1">
      <c r="B149" s="153"/>
      <c r="C149" s="153"/>
      <c r="D149" s="153"/>
      <c r="E149" s="153"/>
      <c r="F149" s="153"/>
      <c r="G149" s="153"/>
      <c r="H149" s="153"/>
    </row>
    <row r="150" spans="2:8">
      <c r="B150" s="154" t="s">
        <v>237</v>
      </c>
      <c r="C150" s="154" t="s">
        <v>78</v>
      </c>
      <c r="D150" s="154" t="s">
        <v>81</v>
      </c>
      <c r="E150" s="392" t="s">
        <v>238</v>
      </c>
      <c r="F150" s="393"/>
      <c r="G150" s="393"/>
      <c r="H150" s="394"/>
    </row>
    <row r="151" spans="2:8" ht="15" thickBot="1">
      <c r="B151" s="155" t="str">
        <f>'CUADRO PPAL'!B29</f>
        <v>1.</v>
      </c>
      <c r="C151" s="155" t="str">
        <f>'CUADRO PPAL'!B33</f>
        <v>1.4</v>
      </c>
      <c r="D151" s="155" t="str">
        <f>'CUADRO PPAL'!D33</f>
        <v>M2</v>
      </c>
      <c r="E151" s="446" t="str">
        <f>'CUADRO PPAL'!C33</f>
        <v>Triturado 3/4" Para Filtro E=0,15</v>
      </c>
      <c r="F151" s="447"/>
      <c r="G151" s="447"/>
      <c r="H151" s="448"/>
    </row>
    <row r="152" spans="2:8" ht="15" thickBot="1"/>
    <row r="153" spans="2:8" ht="15" thickBot="1">
      <c r="B153" s="398" t="s">
        <v>128</v>
      </c>
      <c r="C153" s="399"/>
      <c r="D153" s="399"/>
      <c r="E153" s="399"/>
      <c r="F153" s="399"/>
      <c r="G153" s="399"/>
      <c r="H153" s="400"/>
    </row>
    <row r="154" spans="2:8" ht="15" thickBot="1">
      <c r="B154" s="401" t="s">
        <v>79</v>
      </c>
      <c r="C154" s="402"/>
      <c r="D154" s="402"/>
      <c r="E154" s="160" t="s">
        <v>232</v>
      </c>
      <c r="F154" s="160" t="s">
        <v>239</v>
      </c>
      <c r="G154" s="160" t="s">
        <v>82</v>
      </c>
      <c r="H154" s="161" t="s">
        <v>240</v>
      </c>
    </row>
    <row r="155" spans="2:8">
      <c r="B155" s="407" t="s">
        <v>296</v>
      </c>
      <c r="C155" s="408"/>
      <c r="D155" s="408"/>
      <c r="E155" s="159" t="s">
        <v>1</v>
      </c>
      <c r="F155" s="169"/>
      <c r="G155" s="159"/>
      <c r="H155" s="169">
        <f>G155*F155</f>
        <v>0</v>
      </c>
    </row>
    <row r="156" spans="2:8">
      <c r="B156" s="438"/>
      <c r="C156" s="439"/>
      <c r="D156" s="439"/>
      <c r="E156" s="156"/>
      <c r="F156" s="169"/>
      <c r="G156" s="156"/>
      <c r="H156" s="169">
        <f t="shared" ref="H156:H161" si="2">G156*F156</f>
        <v>0</v>
      </c>
    </row>
    <row r="157" spans="2:8">
      <c r="B157" s="438"/>
      <c r="C157" s="439"/>
      <c r="D157" s="439"/>
      <c r="E157" s="156"/>
      <c r="F157" s="169"/>
      <c r="G157" s="156"/>
      <c r="H157" s="169">
        <f t="shared" si="2"/>
        <v>0</v>
      </c>
    </row>
    <row r="158" spans="2:8">
      <c r="B158" s="438"/>
      <c r="C158" s="439"/>
      <c r="D158" s="439"/>
      <c r="E158" s="156"/>
      <c r="F158" s="169"/>
      <c r="G158" s="156"/>
      <c r="H158" s="169">
        <f t="shared" si="2"/>
        <v>0</v>
      </c>
    </row>
    <row r="159" spans="2:8">
      <c r="B159" s="438"/>
      <c r="C159" s="439"/>
      <c r="D159" s="439"/>
      <c r="E159" s="156"/>
      <c r="F159" s="169"/>
      <c r="G159" s="156"/>
      <c r="H159" s="169">
        <f t="shared" si="2"/>
        <v>0</v>
      </c>
    </row>
    <row r="160" spans="2:8">
      <c r="B160" s="438"/>
      <c r="C160" s="439"/>
      <c r="D160" s="439"/>
      <c r="E160" s="156"/>
      <c r="F160" s="169"/>
      <c r="G160" s="156"/>
      <c r="H160" s="169">
        <f t="shared" si="2"/>
        <v>0</v>
      </c>
    </row>
    <row r="161" spans="2:8" ht="15" thickBot="1">
      <c r="B161" s="454"/>
      <c r="C161" s="455"/>
      <c r="D161" s="455"/>
      <c r="E161" s="162"/>
      <c r="F161" s="169"/>
      <c r="G161" s="162"/>
      <c r="H161" s="169">
        <f t="shared" si="2"/>
        <v>0</v>
      </c>
    </row>
    <row r="162" spans="2:8" ht="15" thickBot="1">
      <c r="B162" s="401" t="s">
        <v>249</v>
      </c>
      <c r="C162" s="402"/>
      <c r="D162" s="402"/>
      <c r="E162" s="160" t="s">
        <v>250</v>
      </c>
      <c r="F162" s="170"/>
      <c r="G162" s="164"/>
      <c r="H162" s="170">
        <f>SUM(H156:H161)*0.05</f>
        <v>0</v>
      </c>
    </row>
    <row r="163" spans="2:8" ht="15" thickBot="1">
      <c r="B163" s="166"/>
      <c r="C163" s="166"/>
      <c r="D163" s="166"/>
      <c r="E163" s="166"/>
      <c r="F163" s="405" t="s">
        <v>241</v>
      </c>
      <c r="G163" s="406"/>
      <c r="H163" s="171">
        <f>SUM(H155:H162)</f>
        <v>0</v>
      </c>
    </row>
    <row r="164" spans="2:8" ht="15" thickBot="1"/>
    <row r="165" spans="2:8" ht="15" thickBot="1">
      <c r="B165" s="398" t="s">
        <v>242</v>
      </c>
      <c r="C165" s="399"/>
      <c r="D165" s="399"/>
      <c r="E165" s="399"/>
      <c r="F165" s="399"/>
      <c r="G165" s="399"/>
      <c r="H165" s="400"/>
    </row>
    <row r="166" spans="2:8" ht="15" thickBot="1">
      <c r="B166" s="401" t="s">
        <v>79</v>
      </c>
      <c r="C166" s="402"/>
      <c r="D166" s="402"/>
      <c r="E166" s="160" t="s">
        <v>84</v>
      </c>
      <c r="F166" s="160" t="s">
        <v>245</v>
      </c>
      <c r="G166" s="160" t="s">
        <v>248</v>
      </c>
      <c r="H166" s="161" t="s">
        <v>240</v>
      </c>
    </row>
    <row r="167" spans="2:8">
      <c r="B167" s="407" t="s">
        <v>251</v>
      </c>
      <c r="C167" s="408"/>
      <c r="D167" s="408"/>
      <c r="E167" s="159" t="s">
        <v>250</v>
      </c>
      <c r="F167" s="159"/>
      <c r="G167" s="183"/>
      <c r="H167" s="172">
        <f>H186*G167</f>
        <v>0</v>
      </c>
    </row>
    <row r="168" spans="2:8">
      <c r="B168" s="438" t="s">
        <v>295</v>
      </c>
      <c r="C168" s="439"/>
      <c r="D168" s="439"/>
      <c r="E168" s="156"/>
      <c r="F168" s="169"/>
      <c r="G168" s="156"/>
      <c r="H168" s="185"/>
    </row>
    <row r="169" spans="2:8">
      <c r="B169" s="438"/>
      <c r="C169" s="439"/>
      <c r="D169" s="439"/>
      <c r="E169" s="156"/>
      <c r="F169" s="156"/>
      <c r="G169" s="156"/>
      <c r="H169" s="158"/>
    </row>
    <row r="170" spans="2:8">
      <c r="B170" s="438"/>
      <c r="C170" s="439"/>
      <c r="D170" s="439"/>
      <c r="E170" s="156"/>
      <c r="F170" s="156"/>
      <c r="G170" s="156"/>
      <c r="H170" s="158"/>
    </row>
    <row r="171" spans="2:8">
      <c r="B171" s="438"/>
      <c r="C171" s="439"/>
      <c r="D171" s="439"/>
      <c r="E171" s="156"/>
      <c r="F171" s="156"/>
      <c r="G171" s="156"/>
      <c r="H171" s="158"/>
    </row>
    <row r="172" spans="2:8">
      <c r="B172" s="438"/>
      <c r="C172" s="439"/>
      <c r="D172" s="439"/>
      <c r="E172" s="156"/>
      <c r="F172" s="156"/>
      <c r="G172" s="156"/>
      <c r="H172" s="158"/>
    </row>
    <row r="173" spans="2:8" ht="15" thickBot="1">
      <c r="B173" s="454"/>
      <c r="C173" s="455"/>
      <c r="D173" s="455"/>
      <c r="E173" s="162"/>
      <c r="F173" s="162"/>
      <c r="G173" s="162"/>
      <c r="H173" s="163"/>
    </row>
    <row r="174" spans="2:8" ht="15" thickBot="1">
      <c r="B174" s="401"/>
      <c r="C174" s="402"/>
      <c r="D174" s="402"/>
      <c r="E174" s="160"/>
      <c r="F174" s="164"/>
      <c r="G174" s="164"/>
      <c r="H174" s="165"/>
    </row>
    <row r="175" spans="2:8" ht="15" thickBot="1">
      <c r="B175" s="166"/>
      <c r="C175" s="166"/>
      <c r="D175" s="166"/>
      <c r="E175" s="166"/>
      <c r="F175" s="405" t="s">
        <v>243</v>
      </c>
      <c r="G175" s="406"/>
      <c r="H175" s="171">
        <f>SUM(H167:H174)</f>
        <v>0</v>
      </c>
    </row>
    <row r="176" spans="2:8" ht="15" thickBot="1"/>
    <row r="177" spans="2:8" ht="15" thickBot="1">
      <c r="B177" s="398" t="s">
        <v>143</v>
      </c>
      <c r="C177" s="399"/>
      <c r="D177" s="399"/>
      <c r="E177" s="399"/>
      <c r="F177" s="399"/>
      <c r="G177" s="399"/>
      <c r="H177" s="400"/>
    </row>
    <row r="178" spans="2:8" ht="15" thickBot="1">
      <c r="B178" s="398" t="s">
        <v>79</v>
      </c>
      <c r="C178" s="411"/>
      <c r="D178" s="160" t="s">
        <v>247</v>
      </c>
      <c r="E178" s="160" t="s">
        <v>98</v>
      </c>
      <c r="F178" s="160" t="s">
        <v>100</v>
      </c>
      <c r="G178" s="160" t="s">
        <v>246</v>
      </c>
      <c r="H178" s="161" t="s">
        <v>240</v>
      </c>
    </row>
    <row r="179" spans="2:8">
      <c r="B179" s="412" t="s">
        <v>252</v>
      </c>
      <c r="C179" s="413"/>
      <c r="D179" s="157"/>
      <c r="E179" s="173"/>
      <c r="F179" s="173"/>
      <c r="G179" s="156"/>
      <c r="H179" s="174"/>
    </row>
    <row r="180" spans="2:8">
      <c r="B180" s="444" t="s">
        <v>253</v>
      </c>
      <c r="C180" s="445"/>
      <c r="D180" s="179"/>
      <c r="E180" s="193"/>
      <c r="F180" s="193"/>
      <c r="G180" s="159"/>
      <c r="H180" s="175"/>
    </row>
    <row r="181" spans="2:8">
      <c r="B181" s="444"/>
      <c r="C181" s="445"/>
      <c r="D181" s="156"/>
      <c r="E181" s="169"/>
      <c r="F181" s="169"/>
      <c r="G181" s="156"/>
      <c r="H181" s="175"/>
    </row>
    <row r="182" spans="2:8">
      <c r="B182" s="444"/>
      <c r="C182" s="445"/>
      <c r="D182" s="207"/>
      <c r="E182" s="156"/>
      <c r="F182" s="169"/>
      <c r="G182" s="156"/>
      <c r="H182" s="175"/>
    </row>
    <row r="183" spans="2:8">
      <c r="B183" s="444"/>
      <c r="C183" s="445"/>
      <c r="D183" s="207"/>
      <c r="E183" s="156"/>
      <c r="F183" s="169"/>
      <c r="G183" s="156"/>
      <c r="H183" s="175"/>
    </row>
    <row r="184" spans="2:8" ht="15" thickBot="1">
      <c r="B184" s="419"/>
      <c r="C184" s="420"/>
      <c r="D184" s="208"/>
      <c r="E184" s="176"/>
      <c r="F184" s="169"/>
      <c r="G184" s="176"/>
      <c r="H184" s="178"/>
    </row>
    <row r="185" spans="2:8" ht="15.75" thickBot="1">
      <c r="B185" s="401"/>
      <c r="C185" s="402"/>
      <c r="D185" s="402"/>
      <c r="E185" s="160"/>
      <c r="F185" s="160"/>
      <c r="G185" s="160"/>
      <c r="H185" s="167"/>
    </row>
    <row r="186" spans="2:8" ht="15.75" thickBot="1">
      <c r="B186" s="166"/>
      <c r="C186" s="166"/>
      <c r="D186" s="166"/>
      <c r="E186" s="166"/>
      <c r="F186" s="405" t="s">
        <v>257</v>
      </c>
      <c r="G186" s="406"/>
      <c r="H186" s="167">
        <f>SUM(H179:H185)</f>
        <v>0</v>
      </c>
    </row>
    <row r="187" spans="2:8" ht="15.75" customHeight="1" thickBot="1">
      <c r="B187" s="152" t="s">
        <v>372</v>
      </c>
    </row>
    <row r="188" spans="2:8" ht="15" thickBot="1">
      <c r="F188" s="405" t="s">
        <v>244</v>
      </c>
      <c r="G188" s="406"/>
      <c r="H188" s="379">
        <f>H186+H175+H163</f>
        <v>0</v>
      </c>
    </row>
    <row r="189" spans="2:8">
      <c r="B189" s="456"/>
      <c r="C189" s="456"/>
      <c r="D189" s="456"/>
    </row>
    <row r="192" spans="2:8" ht="15" thickBot="1"/>
    <row r="193" spans="2:8" ht="15.75" thickBot="1">
      <c r="B193" s="383" t="s">
        <v>236</v>
      </c>
      <c r="C193" s="384"/>
      <c r="D193" s="384"/>
      <c r="E193" s="384"/>
      <c r="F193" s="384"/>
      <c r="G193" s="384"/>
      <c r="H193" s="385"/>
    </row>
    <row r="194" spans="2:8" ht="15" thickBot="1"/>
    <row r="195" spans="2:8" ht="14.25" customHeight="1">
      <c r="B195" s="386" t="s">
        <v>371</v>
      </c>
      <c r="C195" s="387"/>
      <c r="D195" s="387"/>
      <c r="E195" s="387"/>
      <c r="F195" s="387"/>
      <c r="G195" s="387"/>
      <c r="H195" s="388"/>
    </row>
    <row r="196" spans="2:8" ht="15" thickBot="1">
      <c r="B196" s="389"/>
      <c r="C196" s="390"/>
      <c r="D196" s="390"/>
      <c r="E196" s="390"/>
      <c r="F196" s="390"/>
      <c r="G196" s="390"/>
      <c r="H196" s="391"/>
    </row>
    <row r="197" spans="2:8" ht="15" thickBot="1">
      <c r="B197" s="153"/>
      <c r="C197" s="153"/>
      <c r="D197" s="153"/>
      <c r="E197" s="153"/>
      <c r="F197" s="153"/>
      <c r="G197" s="153"/>
      <c r="H197" s="153"/>
    </row>
    <row r="198" spans="2:8">
      <c r="B198" s="154" t="s">
        <v>237</v>
      </c>
      <c r="C198" s="154" t="s">
        <v>78</v>
      </c>
      <c r="D198" s="154" t="s">
        <v>81</v>
      </c>
      <c r="E198" s="392" t="s">
        <v>238</v>
      </c>
      <c r="F198" s="393"/>
      <c r="G198" s="393"/>
      <c r="H198" s="394"/>
    </row>
    <row r="199" spans="2:8" ht="15" thickBot="1">
      <c r="B199" s="155" t="str">
        <f>'CUADRO PPAL'!B29</f>
        <v>1.</v>
      </c>
      <c r="C199" s="155" t="str">
        <f>'CUADRO PPAL'!B34</f>
        <v>1.5</v>
      </c>
      <c r="D199" s="155" t="str">
        <f>'CUADRO PPAL'!D34</f>
        <v>M2</v>
      </c>
      <c r="E199" s="446" t="str">
        <f>'CUADRO PPAL'!C34</f>
        <v>Lecho de Arena Lavada E=0,15</v>
      </c>
      <c r="F199" s="447"/>
      <c r="G199" s="447"/>
      <c r="H199" s="448"/>
    </row>
    <row r="200" spans="2:8" ht="15" thickBot="1"/>
    <row r="201" spans="2:8" ht="15" thickBot="1">
      <c r="B201" s="398" t="s">
        <v>128</v>
      </c>
      <c r="C201" s="399"/>
      <c r="D201" s="399"/>
      <c r="E201" s="399"/>
      <c r="F201" s="399"/>
      <c r="G201" s="399"/>
      <c r="H201" s="400"/>
    </row>
    <row r="202" spans="2:8" ht="15" thickBot="1">
      <c r="B202" s="401" t="s">
        <v>79</v>
      </c>
      <c r="C202" s="402"/>
      <c r="D202" s="402"/>
      <c r="E202" s="160" t="s">
        <v>232</v>
      </c>
      <c r="F202" s="160" t="s">
        <v>239</v>
      </c>
      <c r="G202" s="160" t="s">
        <v>82</v>
      </c>
      <c r="H202" s="161" t="s">
        <v>240</v>
      </c>
    </row>
    <row r="203" spans="2:8">
      <c r="B203" s="407" t="s">
        <v>284</v>
      </c>
      <c r="C203" s="408"/>
      <c r="D203" s="408"/>
      <c r="E203" s="159" t="s">
        <v>1</v>
      </c>
      <c r="F203" s="169"/>
      <c r="G203" s="159"/>
      <c r="H203" s="169">
        <f>G203*F203</f>
        <v>0</v>
      </c>
    </row>
    <row r="204" spans="2:8">
      <c r="B204" s="438" t="s">
        <v>202</v>
      </c>
      <c r="C204" s="439"/>
      <c r="D204" s="439"/>
      <c r="E204" s="156" t="s">
        <v>203</v>
      </c>
      <c r="F204" s="169"/>
      <c r="G204" s="156"/>
      <c r="H204" s="169">
        <f t="shared" ref="H204:H209" si="3">G204*F204</f>
        <v>0</v>
      </c>
    </row>
    <row r="205" spans="2:8">
      <c r="B205" s="438"/>
      <c r="C205" s="439"/>
      <c r="D205" s="439"/>
      <c r="E205" s="156"/>
      <c r="F205" s="169"/>
      <c r="G205" s="156"/>
      <c r="H205" s="169">
        <f t="shared" si="3"/>
        <v>0</v>
      </c>
    </row>
    <row r="206" spans="2:8">
      <c r="B206" s="438"/>
      <c r="C206" s="439"/>
      <c r="D206" s="439"/>
      <c r="E206" s="156"/>
      <c r="F206" s="169"/>
      <c r="G206" s="156"/>
      <c r="H206" s="169">
        <f t="shared" si="3"/>
        <v>0</v>
      </c>
    </row>
    <row r="207" spans="2:8">
      <c r="B207" s="438"/>
      <c r="C207" s="439"/>
      <c r="D207" s="439"/>
      <c r="E207" s="156"/>
      <c r="F207" s="169"/>
      <c r="G207" s="156"/>
      <c r="H207" s="169">
        <f t="shared" si="3"/>
        <v>0</v>
      </c>
    </row>
    <row r="208" spans="2:8">
      <c r="B208" s="438"/>
      <c r="C208" s="439"/>
      <c r="D208" s="439"/>
      <c r="E208" s="156"/>
      <c r="F208" s="169"/>
      <c r="G208" s="156"/>
      <c r="H208" s="169">
        <f t="shared" si="3"/>
        <v>0</v>
      </c>
    </row>
    <row r="209" spans="2:8" ht="15" thickBot="1">
      <c r="B209" s="454"/>
      <c r="C209" s="455"/>
      <c r="D209" s="455"/>
      <c r="E209" s="162"/>
      <c r="F209" s="169"/>
      <c r="G209" s="162"/>
      <c r="H209" s="169">
        <f t="shared" si="3"/>
        <v>0</v>
      </c>
    </row>
    <row r="210" spans="2:8" ht="15" thickBot="1">
      <c r="B210" s="401" t="s">
        <v>249</v>
      </c>
      <c r="C210" s="402"/>
      <c r="D210" s="402"/>
      <c r="E210" s="160" t="s">
        <v>250</v>
      </c>
      <c r="F210" s="170"/>
      <c r="G210" s="164"/>
      <c r="H210" s="170">
        <f>SUM(H205:H209)*0.05</f>
        <v>0</v>
      </c>
    </row>
    <row r="211" spans="2:8" ht="15" customHeight="1" thickBot="1">
      <c r="B211" s="166"/>
      <c r="C211" s="166"/>
      <c r="D211" s="166"/>
      <c r="E211" s="166"/>
      <c r="F211" s="405" t="s">
        <v>241</v>
      </c>
      <c r="G211" s="406"/>
      <c r="H211" s="171">
        <f>SUM(H203:H210)</f>
        <v>0</v>
      </c>
    </row>
    <row r="212" spans="2:8" ht="15" thickBot="1"/>
    <row r="213" spans="2:8" ht="15" thickBot="1">
      <c r="B213" s="398" t="s">
        <v>242</v>
      </c>
      <c r="C213" s="399"/>
      <c r="D213" s="399"/>
      <c r="E213" s="399"/>
      <c r="F213" s="399"/>
      <c r="G213" s="399"/>
      <c r="H213" s="400"/>
    </row>
    <row r="214" spans="2:8" ht="15" thickBot="1">
      <c r="B214" s="401" t="s">
        <v>79</v>
      </c>
      <c r="C214" s="402"/>
      <c r="D214" s="402"/>
      <c r="E214" s="160" t="s">
        <v>84</v>
      </c>
      <c r="F214" s="160" t="s">
        <v>245</v>
      </c>
      <c r="G214" s="160" t="s">
        <v>248</v>
      </c>
      <c r="H214" s="161" t="s">
        <v>240</v>
      </c>
    </row>
    <row r="215" spans="2:8">
      <c r="B215" s="407" t="s">
        <v>251</v>
      </c>
      <c r="C215" s="408"/>
      <c r="D215" s="408"/>
      <c r="E215" s="159" t="s">
        <v>250</v>
      </c>
      <c r="F215" s="159"/>
      <c r="G215" s="183"/>
      <c r="H215" s="172">
        <f>H234*G215</f>
        <v>0</v>
      </c>
    </row>
    <row r="216" spans="2:8">
      <c r="B216" s="438" t="s">
        <v>295</v>
      </c>
      <c r="C216" s="439"/>
      <c r="D216" s="439"/>
      <c r="E216" s="156"/>
      <c r="F216" s="169"/>
      <c r="G216" s="156"/>
      <c r="H216" s="185"/>
    </row>
    <row r="217" spans="2:8">
      <c r="B217" s="438"/>
      <c r="C217" s="439"/>
      <c r="D217" s="439"/>
      <c r="E217" s="156"/>
      <c r="F217" s="156"/>
      <c r="G217" s="156"/>
      <c r="H217" s="158"/>
    </row>
    <row r="218" spans="2:8">
      <c r="B218" s="438"/>
      <c r="C218" s="439"/>
      <c r="D218" s="439"/>
      <c r="E218" s="156"/>
      <c r="F218" s="156"/>
      <c r="G218" s="156"/>
      <c r="H218" s="158"/>
    </row>
    <row r="219" spans="2:8">
      <c r="B219" s="438"/>
      <c r="C219" s="439"/>
      <c r="D219" s="439"/>
      <c r="E219" s="156"/>
      <c r="F219" s="156"/>
      <c r="G219" s="156"/>
      <c r="H219" s="158"/>
    </row>
    <row r="220" spans="2:8">
      <c r="B220" s="438"/>
      <c r="C220" s="439"/>
      <c r="D220" s="439"/>
      <c r="E220" s="156"/>
      <c r="F220" s="156"/>
      <c r="G220" s="156"/>
      <c r="H220" s="158"/>
    </row>
    <row r="221" spans="2:8" ht="15" thickBot="1">
      <c r="B221" s="454"/>
      <c r="C221" s="455"/>
      <c r="D221" s="455"/>
      <c r="E221" s="162"/>
      <c r="F221" s="162"/>
      <c r="G221" s="162"/>
      <c r="H221" s="163"/>
    </row>
    <row r="222" spans="2:8" ht="15" thickBot="1">
      <c r="B222" s="401"/>
      <c r="C222" s="402"/>
      <c r="D222" s="402"/>
      <c r="E222" s="160"/>
      <c r="F222" s="164"/>
      <c r="G222" s="164"/>
      <c r="H222" s="165"/>
    </row>
    <row r="223" spans="2:8" ht="15" customHeight="1" thickBot="1">
      <c r="B223" s="166"/>
      <c r="C223" s="166"/>
      <c r="D223" s="166"/>
      <c r="E223" s="166"/>
      <c r="F223" s="405" t="s">
        <v>243</v>
      </c>
      <c r="G223" s="406"/>
      <c r="H223" s="171">
        <f>SUM(H215:H222)</f>
        <v>0</v>
      </c>
    </row>
    <row r="224" spans="2:8" ht="15" thickBot="1"/>
    <row r="225" spans="2:8" ht="15" thickBot="1">
      <c r="B225" s="398" t="s">
        <v>143</v>
      </c>
      <c r="C225" s="399"/>
      <c r="D225" s="399"/>
      <c r="E225" s="399"/>
      <c r="F225" s="399"/>
      <c r="G225" s="399"/>
      <c r="H225" s="400"/>
    </row>
    <row r="226" spans="2:8" ht="15" thickBot="1">
      <c r="B226" s="398" t="s">
        <v>79</v>
      </c>
      <c r="C226" s="411"/>
      <c r="D226" s="160" t="s">
        <v>247</v>
      </c>
      <c r="E226" s="160" t="s">
        <v>98</v>
      </c>
      <c r="F226" s="160" t="s">
        <v>100</v>
      </c>
      <c r="G226" s="160" t="s">
        <v>246</v>
      </c>
      <c r="H226" s="161" t="s">
        <v>240</v>
      </c>
    </row>
    <row r="227" spans="2:8">
      <c r="B227" s="412" t="s">
        <v>252</v>
      </c>
      <c r="C227" s="413"/>
      <c r="D227" s="157"/>
      <c r="E227" s="173"/>
      <c r="F227" s="173"/>
      <c r="G227" s="156"/>
      <c r="H227" s="174"/>
    </row>
    <row r="228" spans="2:8">
      <c r="B228" s="444" t="s">
        <v>253</v>
      </c>
      <c r="C228" s="445"/>
      <c r="D228" s="179"/>
      <c r="E228" s="193"/>
      <c r="F228" s="193"/>
      <c r="G228" s="159"/>
      <c r="H228" s="175"/>
    </row>
    <row r="229" spans="2:8">
      <c r="B229" s="444"/>
      <c r="C229" s="445"/>
      <c r="D229" s="156"/>
      <c r="E229" s="169"/>
      <c r="F229" s="169"/>
      <c r="G229" s="156"/>
      <c r="H229" s="175"/>
    </row>
    <row r="230" spans="2:8">
      <c r="B230" s="444"/>
      <c r="C230" s="445"/>
      <c r="D230" s="207"/>
      <c r="E230" s="156"/>
      <c r="F230" s="169"/>
      <c r="G230" s="156"/>
      <c r="H230" s="175"/>
    </row>
    <row r="231" spans="2:8">
      <c r="B231" s="444"/>
      <c r="C231" s="445"/>
      <c r="D231" s="207"/>
      <c r="E231" s="156"/>
      <c r="F231" s="169"/>
      <c r="G231" s="156"/>
      <c r="H231" s="175"/>
    </row>
    <row r="232" spans="2:8" ht="15" thickBot="1">
      <c r="B232" s="419"/>
      <c r="C232" s="420"/>
      <c r="D232" s="208"/>
      <c r="E232" s="176"/>
      <c r="F232" s="169"/>
      <c r="G232" s="176"/>
      <c r="H232" s="178"/>
    </row>
    <row r="233" spans="2:8" ht="15.75" thickBot="1">
      <c r="B233" s="401"/>
      <c r="C233" s="402"/>
      <c r="D233" s="402"/>
      <c r="E233" s="160"/>
      <c r="F233" s="160"/>
      <c r="G233" s="160"/>
      <c r="H233" s="167"/>
    </row>
    <row r="234" spans="2:8" ht="15.75" thickBot="1">
      <c r="B234" s="166"/>
      <c r="C234" s="166"/>
      <c r="D234" s="166"/>
      <c r="E234" s="166"/>
      <c r="F234" s="405" t="s">
        <v>257</v>
      </c>
      <c r="G234" s="406"/>
      <c r="H234" s="167">
        <f>SUM(H227:H233)</f>
        <v>0</v>
      </c>
    </row>
    <row r="235" spans="2:8" ht="15.75" customHeight="1" thickBot="1">
      <c r="B235" s="152" t="s">
        <v>372</v>
      </c>
    </row>
    <row r="236" spans="2:8" ht="15.75" customHeight="1" thickBot="1">
      <c r="F236" s="405" t="s">
        <v>244</v>
      </c>
      <c r="G236" s="406"/>
      <c r="H236" s="378">
        <f>H234+H223+H211</f>
        <v>0</v>
      </c>
    </row>
    <row r="237" spans="2:8">
      <c r="B237" s="456"/>
      <c r="C237" s="456"/>
      <c r="D237" s="456"/>
    </row>
    <row r="240" spans="2:8" ht="15" thickBot="1"/>
    <row r="241" spans="2:8" ht="15.75" thickBot="1">
      <c r="B241" s="383" t="s">
        <v>236</v>
      </c>
      <c r="C241" s="384"/>
      <c r="D241" s="384"/>
      <c r="E241" s="384"/>
      <c r="F241" s="384"/>
      <c r="G241" s="384"/>
      <c r="H241" s="385"/>
    </row>
    <row r="242" spans="2:8" ht="15" thickBot="1"/>
    <row r="243" spans="2:8" ht="14.25" customHeight="1">
      <c r="B243" s="386" t="s">
        <v>371</v>
      </c>
      <c r="C243" s="387"/>
      <c r="D243" s="387"/>
      <c r="E243" s="387"/>
      <c r="F243" s="387"/>
      <c r="G243" s="387"/>
      <c r="H243" s="388"/>
    </row>
    <row r="244" spans="2:8" ht="15" thickBot="1">
      <c r="B244" s="389"/>
      <c r="C244" s="390"/>
      <c r="D244" s="390"/>
      <c r="E244" s="390"/>
      <c r="F244" s="390"/>
      <c r="G244" s="390"/>
      <c r="H244" s="391"/>
    </row>
    <row r="245" spans="2:8" ht="15" thickBot="1">
      <c r="B245" s="153"/>
      <c r="C245" s="153"/>
      <c r="D245" s="153"/>
      <c r="E245" s="153"/>
      <c r="F245" s="153"/>
      <c r="G245" s="153"/>
      <c r="H245" s="153"/>
    </row>
    <row r="246" spans="2:8">
      <c r="B246" s="154" t="s">
        <v>237</v>
      </c>
      <c r="C246" s="154" t="s">
        <v>78</v>
      </c>
      <c r="D246" s="154" t="s">
        <v>81</v>
      </c>
      <c r="E246" s="392" t="s">
        <v>238</v>
      </c>
      <c r="F246" s="393"/>
      <c r="G246" s="393"/>
      <c r="H246" s="394"/>
    </row>
    <row r="247" spans="2:8" ht="15" thickBot="1">
      <c r="B247" s="155" t="str">
        <f>'CUADRO PPAL'!B29</f>
        <v>1.</v>
      </c>
      <c r="C247" s="155" t="str">
        <f>'CUADRO PPAL'!B35</f>
        <v>1.6</v>
      </c>
      <c r="D247" s="155" t="str">
        <f>'CUADRO PPAL'!D35</f>
        <v>M2</v>
      </c>
      <c r="E247" s="446" t="str">
        <f>'CUADRO PPAL'!C35</f>
        <v>Geotextil</v>
      </c>
      <c r="F247" s="447"/>
      <c r="G247" s="447"/>
      <c r="H247" s="448"/>
    </row>
    <row r="248" spans="2:8" ht="15" thickBot="1"/>
    <row r="249" spans="2:8" ht="15" thickBot="1">
      <c r="B249" s="398" t="s">
        <v>128</v>
      </c>
      <c r="C249" s="399"/>
      <c r="D249" s="399"/>
      <c r="E249" s="399"/>
      <c r="F249" s="399"/>
      <c r="G249" s="399"/>
      <c r="H249" s="400"/>
    </row>
    <row r="250" spans="2:8" ht="15" thickBot="1">
      <c r="B250" s="401" t="s">
        <v>79</v>
      </c>
      <c r="C250" s="402"/>
      <c r="D250" s="402"/>
      <c r="E250" s="160" t="s">
        <v>232</v>
      </c>
      <c r="F250" s="160" t="s">
        <v>239</v>
      </c>
      <c r="G250" s="160" t="s">
        <v>82</v>
      </c>
      <c r="H250" s="161" t="s">
        <v>240</v>
      </c>
    </row>
    <row r="251" spans="2:8">
      <c r="B251" s="407" t="s">
        <v>297</v>
      </c>
      <c r="C251" s="408"/>
      <c r="D251" s="408"/>
      <c r="E251" s="159" t="s">
        <v>0</v>
      </c>
      <c r="F251" s="169"/>
      <c r="G251" s="159"/>
      <c r="H251" s="169">
        <f>G251*F251</f>
        <v>0</v>
      </c>
    </row>
    <row r="252" spans="2:8">
      <c r="B252" s="438"/>
      <c r="C252" s="439"/>
      <c r="D252" s="439"/>
      <c r="E252" s="156"/>
      <c r="F252" s="169"/>
      <c r="G252" s="156"/>
      <c r="H252" s="169">
        <f t="shared" ref="H252:H257" si="4">G252*F252</f>
        <v>0</v>
      </c>
    </row>
    <row r="253" spans="2:8">
      <c r="B253" s="438"/>
      <c r="C253" s="439"/>
      <c r="D253" s="439"/>
      <c r="E253" s="156"/>
      <c r="F253" s="169"/>
      <c r="G253" s="156"/>
      <c r="H253" s="169">
        <f t="shared" si="4"/>
        <v>0</v>
      </c>
    </row>
    <row r="254" spans="2:8">
      <c r="B254" s="438"/>
      <c r="C254" s="439"/>
      <c r="D254" s="439"/>
      <c r="E254" s="156"/>
      <c r="F254" s="169"/>
      <c r="G254" s="156"/>
      <c r="H254" s="169">
        <f t="shared" si="4"/>
        <v>0</v>
      </c>
    </row>
    <row r="255" spans="2:8">
      <c r="B255" s="438"/>
      <c r="C255" s="439"/>
      <c r="D255" s="439"/>
      <c r="E255" s="156"/>
      <c r="F255" s="169"/>
      <c r="G255" s="156"/>
      <c r="H255" s="169">
        <f t="shared" si="4"/>
        <v>0</v>
      </c>
    </row>
    <row r="256" spans="2:8">
      <c r="B256" s="438"/>
      <c r="C256" s="439"/>
      <c r="D256" s="439"/>
      <c r="E256" s="156"/>
      <c r="F256" s="169"/>
      <c r="G256" s="156"/>
      <c r="H256" s="169">
        <f t="shared" si="4"/>
        <v>0</v>
      </c>
    </row>
    <row r="257" spans="2:8" ht="15" thickBot="1">
      <c r="B257" s="454"/>
      <c r="C257" s="455"/>
      <c r="D257" s="455"/>
      <c r="E257" s="162"/>
      <c r="F257" s="169"/>
      <c r="G257" s="162"/>
      <c r="H257" s="169">
        <f t="shared" si="4"/>
        <v>0</v>
      </c>
    </row>
    <row r="258" spans="2:8" ht="15" thickBot="1">
      <c r="B258" s="401" t="s">
        <v>249</v>
      </c>
      <c r="C258" s="402"/>
      <c r="D258" s="402"/>
      <c r="E258" s="160" t="s">
        <v>250</v>
      </c>
      <c r="F258" s="170"/>
      <c r="G258" s="164"/>
      <c r="H258" s="170">
        <f>SUM(H251:H257)*0.05</f>
        <v>0</v>
      </c>
    </row>
    <row r="259" spans="2:8" ht="15" thickBot="1">
      <c r="B259" s="166"/>
      <c r="C259" s="166"/>
      <c r="D259" s="166"/>
      <c r="E259" s="166"/>
      <c r="F259" s="405" t="s">
        <v>241</v>
      </c>
      <c r="G259" s="406"/>
      <c r="H259" s="171">
        <f>SUM(H251:H258)</f>
        <v>0</v>
      </c>
    </row>
    <row r="260" spans="2:8" ht="15" thickBot="1"/>
    <row r="261" spans="2:8" ht="15" thickBot="1">
      <c r="B261" s="398" t="s">
        <v>242</v>
      </c>
      <c r="C261" s="399"/>
      <c r="D261" s="399"/>
      <c r="E261" s="399"/>
      <c r="F261" s="399"/>
      <c r="G261" s="399"/>
      <c r="H261" s="400"/>
    </row>
    <row r="262" spans="2:8" ht="15" thickBot="1">
      <c r="B262" s="401" t="s">
        <v>79</v>
      </c>
      <c r="C262" s="402"/>
      <c r="D262" s="402"/>
      <c r="E262" s="160" t="s">
        <v>84</v>
      </c>
      <c r="F262" s="160" t="s">
        <v>245</v>
      </c>
      <c r="G262" s="160" t="s">
        <v>248</v>
      </c>
      <c r="H262" s="161" t="s">
        <v>240</v>
      </c>
    </row>
    <row r="263" spans="2:8">
      <c r="B263" s="407" t="s">
        <v>251</v>
      </c>
      <c r="C263" s="408"/>
      <c r="D263" s="408"/>
      <c r="E263" s="159" t="s">
        <v>250</v>
      </c>
      <c r="F263" s="159"/>
      <c r="G263" s="183"/>
      <c r="H263" s="172">
        <f>H282*G263</f>
        <v>0</v>
      </c>
    </row>
    <row r="264" spans="2:8">
      <c r="B264" s="438"/>
      <c r="C264" s="439"/>
      <c r="D264" s="439"/>
      <c r="E264" s="156"/>
      <c r="F264" s="156"/>
      <c r="G264" s="156"/>
      <c r="H264" s="158"/>
    </row>
    <row r="265" spans="2:8">
      <c r="B265" s="438"/>
      <c r="C265" s="439"/>
      <c r="D265" s="439"/>
      <c r="E265" s="156"/>
      <c r="F265" s="156"/>
      <c r="G265" s="156"/>
      <c r="H265" s="158"/>
    </row>
    <row r="266" spans="2:8">
      <c r="B266" s="438"/>
      <c r="C266" s="439"/>
      <c r="D266" s="439"/>
      <c r="E266" s="156"/>
      <c r="F266" s="156"/>
      <c r="G266" s="156"/>
      <c r="H266" s="158"/>
    </row>
    <row r="267" spans="2:8">
      <c r="B267" s="438"/>
      <c r="C267" s="439"/>
      <c r="D267" s="439"/>
      <c r="E267" s="156"/>
      <c r="F267" s="156"/>
      <c r="G267" s="156"/>
      <c r="H267" s="158"/>
    </row>
    <row r="268" spans="2:8">
      <c r="B268" s="438"/>
      <c r="C268" s="439"/>
      <c r="D268" s="439"/>
      <c r="E268" s="156"/>
      <c r="F268" s="156"/>
      <c r="G268" s="156"/>
      <c r="H268" s="158"/>
    </row>
    <row r="269" spans="2:8" ht="15" thickBot="1">
      <c r="B269" s="454"/>
      <c r="C269" s="455"/>
      <c r="D269" s="455"/>
      <c r="E269" s="162"/>
      <c r="F269" s="162"/>
      <c r="G269" s="162"/>
      <c r="H269" s="163"/>
    </row>
    <row r="270" spans="2:8" ht="15" thickBot="1">
      <c r="B270" s="401"/>
      <c r="C270" s="402"/>
      <c r="D270" s="402"/>
      <c r="E270" s="160"/>
      <c r="F270" s="164"/>
      <c r="G270" s="164"/>
      <c r="H270" s="165"/>
    </row>
    <row r="271" spans="2:8" ht="15" thickBot="1">
      <c r="B271" s="166"/>
      <c r="C271" s="166"/>
      <c r="D271" s="166"/>
      <c r="E271" s="166"/>
      <c r="F271" s="405" t="s">
        <v>243</v>
      </c>
      <c r="G271" s="406"/>
      <c r="H271" s="171">
        <f>SUM(H263:H270)</f>
        <v>0</v>
      </c>
    </row>
    <row r="272" spans="2:8" ht="15" thickBot="1"/>
    <row r="273" spans="2:8" ht="15" thickBot="1">
      <c r="B273" s="398" t="s">
        <v>143</v>
      </c>
      <c r="C273" s="399"/>
      <c r="D273" s="399"/>
      <c r="E273" s="399"/>
      <c r="F273" s="399"/>
      <c r="G273" s="399"/>
      <c r="H273" s="400"/>
    </row>
    <row r="274" spans="2:8" ht="15" thickBot="1">
      <c r="B274" s="398" t="s">
        <v>79</v>
      </c>
      <c r="C274" s="411"/>
      <c r="D274" s="160" t="s">
        <v>247</v>
      </c>
      <c r="E274" s="160" t="s">
        <v>98</v>
      </c>
      <c r="F274" s="160" t="s">
        <v>100</v>
      </c>
      <c r="G274" s="160" t="s">
        <v>246</v>
      </c>
      <c r="H274" s="161" t="s">
        <v>240</v>
      </c>
    </row>
    <row r="275" spans="2:8">
      <c r="B275" s="412" t="s">
        <v>252</v>
      </c>
      <c r="C275" s="413"/>
      <c r="D275" s="157"/>
      <c r="E275" s="173"/>
      <c r="F275" s="173"/>
      <c r="G275" s="156"/>
      <c r="H275" s="174"/>
    </row>
    <row r="276" spans="2:8">
      <c r="B276" s="444" t="s">
        <v>253</v>
      </c>
      <c r="C276" s="445"/>
      <c r="D276" s="179"/>
      <c r="E276" s="193"/>
      <c r="F276" s="193"/>
      <c r="G276" s="159"/>
      <c r="H276" s="175"/>
    </row>
    <row r="277" spans="2:8">
      <c r="B277" s="444"/>
      <c r="C277" s="445"/>
      <c r="D277" s="156"/>
      <c r="E277" s="169"/>
      <c r="F277" s="169"/>
      <c r="G277" s="156"/>
      <c r="H277" s="175"/>
    </row>
    <row r="278" spans="2:8">
      <c r="B278" s="444"/>
      <c r="C278" s="445"/>
      <c r="D278" s="207"/>
      <c r="E278" s="156"/>
      <c r="F278" s="169"/>
      <c r="G278" s="156"/>
      <c r="H278" s="175"/>
    </row>
    <row r="279" spans="2:8">
      <c r="B279" s="444"/>
      <c r="C279" s="445"/>
      <c r="D279" s="207"/>
      <c r="E279" s="156"/>
      <c r="F279" s="169"/>
      <c r="G279" s="156"/>
      <c r="H279" s="175"/>
    </row>
    <row r="280" spans="2:8" ht="15" thickBot="1">
      <c r="B280" s="419"/>
      <c r="C280" s="420"/>
      <c r="D280" s="208"/>
      <c r="E280" s="176"/>
      <c r="F280" s="169"/>
      <c r="G280" s="176"/>
      <c r="H280" s="178"/>
    </row>
    <row r="281" spans="2:8" ht="15.75" thickBot="1">
      <c r="B281" s="401"/>
      <c r="C281" s="402"/>
      <c r="D281" s="402"/>
      <c r="E281" s="160"/>
      <c r="F281" s="160"/>
      <c r="G281" s="160"/>
      <c r="H281" s="167"/>
    </row>
    <row r="282" spans="2:8" ht="15.75" thickBot="1">
      <c r="B282" s="166"/>
      <c r="C282" s="166"/>
      <c r="D282" s="166"/>
      <c r="E282" s="166"/>
      <c r="F282" s="405" t="s">
        <v>257</v>
      </c>
      <c r="G282" s="406"/>
      <c r="H282" s="167">
        <f>SUM(H275:H281)</f>
        <v>0</v>
      </c>
    </row>
    <row r="283" spans="2:8" ht="15.75" customHeight="1" thickBot="1">
      <c r="B283" s="152" t="s">
        <v>372</v>
      </c>
    </row>
    <row r="284" spans="2:8" ht="15.75" customHeight="1" thickBot="1">
      <c r="F284" s="405" t="s">
        <v>244</v>
      </c>
      <c r="G284" s="406"/>
      <c r="H284" s="378">
        <f>H282+H271+H259</f>
        <v>0</v>
      </c>
    </row>
    <row r="285" spans="2:8">
      <c r="B285" s="456"/>
      <c r="C285" s="456"/>
      <c r="D285" s="456"/>
    </row>
    <row r="288" spans="2:8" ht="15" thickBot="1"/>
    <row r="289" spans="2:8" ht="15.75" thickBot="1">
      <c r="B289" s="383" t="s">
        <v>236</v>
      </c>
      <c r="C289" s="384"/>
      <c r="D289" s="384"/>
      <c r="E289" s="384"/>
      <c r="F289" s="384"/>
      <c r="G289" s="384"/>
      <c r="H289" s="385"/>
    </row>
    <row r="290" spans="2:8" ht="15" thickBot="1"/>
    <row r="291" spans="2:8" ht="14.25" customHeight="1">
      <c r="B291" s="386" t="s">
        <v>371</v>
      </c>
      <c r="C291" s="387"/>
      <c r="D291" s="387"/>
      <c r="E291" s="387"/>
      <c r="F291" s="387"/>
      <c r="G291" s="387"/>
      <c r="H291" s="388"/>
    </row>
    <row r="292" spans="2:8" ht="15" thickBot="1">
      <c r="B292" s="389"/>
      <c r="C292" s="390"/>
      <c r="D292" s="390"/>
      <c r="E292" s="390"/>
      <c r="F292" s="390"/>
      <c r="G292" s="390"/>
      <c r="H292" s="391"/>
    </row>
    <row r="293" spans="2:8" ht="15" thickBot="1">
      <c r="B293" s="153"/>
      <c r="C293" s="153"/>
      <c r="D293" s="153"/>
      <c r="E293" s="153"/>
      <c r="F293" s="153"/>
      <c r="G293" s="153"/>
      <c r="H293" s="153"/>
    </row>
    <row r="294" spans="2:8">
      <c r="B294" s="154" t="s">
        <v>237</v>
      </c>
      <c r="C294" s="154" t="s">
        <v>78</v>
      </c>
      <c r="D294" s="154" t="s">
        <v>81</v>
      </c>
      <c r="E294" s="392" t="s">
        <v>238</v>
      </c>
      <c r="F294" s="393"/>
      <c r="G294" s="393"/>
      <c r="H294" s="394"/>
    </row>
    <row r="295" spans="2:8" ht="15" thickBot="1">
      <c r="B295" s="155" t="str">
        <f>'CUADRO PPAL'!B37</f>
        <v>2.</v>
      </c>
      <c r="C295" s="155" t="str">
        <f>'CUADRO PPAL'!B38</f>
        <v>2.1</v>
      </c>
      <c r="D295" s="168" t="str">
        <f>'CUADRO PPAL'!D38</f>
        <v>ML</v>
      </c>
      <c r="E295" s="446" t="str">
        <f>'CUADRO PPAL'!C38</f>
        <v>Tuberia PVC de Drenaje de 4" Espina de Pescado</v>
      </c>
      <c r="F295" s="447"/>
      <c r="G295" s="447"/>
      <c r="H295" s="448"/>
    </row>
    <row r="296" spans="2:8" ht="15" thickBot="1"/>
    <row r="297" spans="2:8" ht="15" thickBot="1">
      <c r="B297" s="398" t="s">
        <v>128</v>
      </c>
      <c r="C297" s="399"/>
      <c r="D297" s="399"/>
      <c r="E297" s="399"/>
      <c r="F297" s="399"/>
      <c r="G297" s="399"/>
      <c r="H297" s="400"/>
    </row>
    <row r="298" spans="2:8" ht="15" thickBot="1">
      <c r="B298" s="401" t="s">
        <v>79</v>
      </c>
      <c r="C298" s="402"/>
      <c r="D298" s="402"/>
      <c r="E298" s="160" t="s">
        <v>232</v>
      </c>
      <c r="F298" s="160" t="s">
        <v>239</v>
      </c>
      <c r="G298" s="160" t="s">
        <v>82</v>
      </c>
      <c r="H298" s="161" t="s">
        <v>240</v>
      </c>
    </row>
    <row r="299" spans="2:8">
      <c r="B299" s="407" t="s">
        <v>298</v>
      </c>
      <c r="C299" s="408"/>
      <c r="D299" s="408"/>
      <c r="E299" s="159" t="s">
        <v>2</v>
      </c>
      <c r="F299" s="169"/>
      <c r="G299" s="159"/>
      <c r="H299" s="169">
        <f>G299*F299</f>
        <v>0</v>
      </c>
    </row>
    <row r="300" spans="2:8">
      <c r="B300" s="438" t="s">
        <v>299</v>
      </c>
      <c r="C300" s="439"/>
      <c r="D300" s="439"/>
      <c r="E300" s="156" t="s">
        <v>232</v>
      </c>
      <c r="F300" s="169"/>
      <c r="G300" s="156"/>
      <c r="H300" s="169">
        <f t="shared" ref="H300:H305" si="5">G300*F300</f>
        <v>0</v>
      </c>
    </row>
    <row r="301" spans="2:8">
      <c r="B301" s="438" t="s">
        <v>297</v>
      </c>
      <c r="C301" s="439"/>
      <c r="D301" s="439"/>
      <c r="E301" s="156" t="s">
        <v>0</v>
      </c>
      <c r="F301" s="169"/>
      <c r="G301" s="156"/>
      <c r="H301" s="169">
        <f t="shared" si="5"/>
        <v>0</v>
      </c>
    </row>
    <row r="302" spans="2:8">
      <c r="B302" s="438"/>
      <c r="C302" s="439"/>
      <c r="D302" s="439"/>
      <c r="E302" s="156"/>
      <c r="F302" s="169"/>
      <c r="G302" s="156"/>
      <c r="H302" s="169">
        <f t="shared" si="5"/>
        <v>0</v>
      </c>
    </row>
    <row r="303" spans="2:8">
      <c r="B303" s="438"/>
      <c r="C303" s="439"/>
      <c r="D303" s="439"/>
      <c r="E303" s="156"/>
      <c r="F303" s="169"/>
      <c r="G303" s="156"/>
      <c r="H303" s="169">
        <f t="shared" si="5"/>
        <v>0</v>
      </c>
    </row>
    <row r="304" spans="2:8">
      <c r="B304" s="438"/>
      <c r="C304" s="439"/>
      <c r="D304" s="439"/>
      <c r="E304" s="156"/>
      <c r="F304" s="169"/>
      <c r="G304" s="156"/>
      <c r="H304" s="169">
        <f t="shared" si="5"/>
        <v>0</v>
      </c>
    </row>
    <row r="305" spans="2:8" ht="15" thickBot="1">
      <c r="B305" s="454"/>
      <c r="C305" s="455"/>
      <c r="D305" s="455"/>
      <c r="E305" s="162"/>
      <c r="F305" s="169"/>
      <c r="G305" s="162"/>
      <c r="H305" s="169">
        <f t="shared" si="5"/>
        <v>0</v>
      </c>
    </row>
    <row r="306" spans="2:8" ht="15" thickBot="1">
      <c r="B306" s="401" t="s">
        <v>249</v>
      </c>
      <c r="C306" s="402"/>
      <c r="D306" s="402"/>
      <c r="E306" s="160" t="s">
        <v>250</v>
      </c>
      <c r="F306" s="170"/>
      <c r="G306" s="164"/>
      <c r="H306" s="170">
        <f>G306*F306</f>
        <v>0</v>
      </c>
    </row>
    <row r="307" spans="2:8" ht="15" thickBot="1">
      <c r="B307" s="166"/>
      <c r="C307" s="166"/>
      <c r="D307" s="166"/>
      <c r="E307" s="166"/>
      <c r="F307" s="405" t="s">
        <v>241</v>
      </c>
      <c r="G307" s="406"/>
      <c r="H307" s="171">
        <f>SUM(H299:H306)</f>
        <v>0</v>
      </c>
    </row>
    <row r="308" spans="2:8" ht="15" thickBot="1"/>
    <row r="309" spans="2:8" ht="15" thickBot="1">
      <c r="B309" s="398" t="s">
        <v>242</v>
      </c>
      <c r="C309" s="399"/>
      <c r="D309" s="399"/>
      <c r="E309" s="399"/>
      <c r="F309" s="399"/>
      <c r="G309" s="399"/>
      <c r="H309" s="400"/>
    </row>
    <row r="310" spans="2:8" ht="15" thickBot="1">
      <c r="B310" s="401" t="s">
        <v>79</v>
      </c>
      <c r="C310" s="402"/>
      <c r="D310" s="402"/>
      <c r="E310" s="160" t="s">
        <v>84</v>
      </c>
      <c r="F310" s="160" t="s">
        <v>245</v>
      </c>
      <c r="G310" s="160" t="s">
        <v>248</v>
      </c>
      <c r="H310" s="161" t="s">
        <v>240</v>
      </c>
    </row>
    <row r="311" spans="2:8">
      <c r="B311" s="407" t="s">
        <v>251</v>
      </c>
      <c r="C311" s="408"/>
      <c r="D311" s="408"/>
      <c r="E311" s="159" t="s">
        <v>250</v>
      </c>
      <c r="F311" s="159"/>
      <c r="G311" s="183"/>
      <c r="H311" s="172">
        <f>H330*G311</f>
        <v>0</v>
      </c>
    </row>
    <row r="312" spans="2:8">
      <c r="B312" s="438"/>
      <c r="C312" s="439"/>
      <c r="D312" s="439"/>
      <c r="E312" s="156"/>
      <c r="F312" s="156"/>
      <c r="G312" s="156"/>
      <c r="H312" s="158"/>
    </row>
    <row r="313" spans="2:8">
      <c r="B313" s="438"/>
      <c r="C313" s="439"/>
      <c r="D313" s="439"/>
      <c r="E313" s="156"/>
      <c r="F313" s="156"/>
      <c r="G313" s="156"/>
      <c r="H313" s="158"/>
    </row>
    <row r="314" spans="2:8">
      <c r="B314" s="438"/>
      <c r="C314" s="439"/>
      <c r="D314" s="439"/>
      <c r="E314" s="156"/>
      <c r="F314" s="156"/>
      <c r="G314" s="156"/>
      <c r="H314" s="158"/>
    </row>
    <row r="315" spans="2:8">
      <c r="B315" s="438"/>
      <c r="C315" s="439"/>
      <c r="D315" s="439"/>
      <c r="E315" s="156"/>
      <c r="F315" s="156"/>
      <c r="G315" s="156"/>
      <c r="H315" s="158"/>
    </row>
    <row r="316" spans="2:8">
      <c r="B316" s="438"/>
      <c r="C316" s="439"/>
      <c r="D316" s="439"/>
      <c r="E316" s="156"/>
      <c r="F316" s="156"/>
      <c r="G316" s="156"/>
      <c r="H316" s="158"/>
    </row>
    <row r="317" spans="2:8" ht="15" thickBot="1">
      <c r="B317" s="454"/>
      <c r="C317" s="455"/>
      <c r="D317" s="455"/>
      <c r="E317" s="162"/>
      <c r="F317" s="162"/>
      <c r="G317" s="162"/>
      <c r="H317" s="163"/>
    </row>
    <row r="318" spans="2:8" ht="15" thickBot="1">
      <c r="B318" s="401"/>
      <c r="C318" s="402"/>
      <c r="D318" s="402"/>
      <c r="E318" s="160"/>
      <c r="F318" s="164"/>
      <c r="G318" s="164"/>
      <c r="H318" s="165"/>
    </row>
    <row r="319" spans="2:8" ht="15" thickBot="1">
      <c r="B319" s="166"/>
      <c r="C319" s="166"/>
      <c r="D319" s="166"/>
      <c r="E319" s="166"/>
      <c r="F319" s="405" t="s">
        <v>243</v>
      </c>
      <c r="G319" s="406"/>
      <c r="H319" s="171">
        <f>SUM(H311:H318)</f>
        <v>0</v>
      </c>
    </row>
    <row r="320" spans="2:8" ht="15" thickBot="1"/>
    <row r="321" spans="2:8" ht="15" thickBot="1">
      <c r="B321" s="398" t="s">
        <v>143</v>
      </c>
      <c r="C321" s="399"/>
      <c r="D321" s="399"/>
      <c r="E321" s="399"/>
      <c r="F321" s="399"/>
      <c r="G321" s="399"/>
      <c r="H321" s="400"/>
    </row>
    <row r="322" spans="2:8" ht="15" thickBot="1">
      <c r="B322" s="398" t="s">
        <v>79</v>
      </c>
      <c r="C322" s="411"/>
      <c r="D322" s="160" t="s">
        <v>247</v>
      </c>
      <c r="E322" s="160" t="s">
        <v>98</v>
      </c>
      <c r="F322" s="160" t="s">
        <v>100</v>
      </c>
      <c r="G322" s="160" t="s">
        <v>246</v>
      </c>
      <c r="H322" s="161" t="s">
        <v>240</v>
      </c>
    </row>
    <row r="323" spans="2:8">
      <c r="B323" s="412" t="s">
        <v>252</v>
      </c>
      <c r="C323" s="413"/>
      <c r="D323" s="157"/>
      <c r="E323" s="173"/>
      <c r="F323" s="173"/>
      <c r="G323" s="156"/>
      <c r="H323" s="174"/>
    </row>
    <row r="324" spans="2:8">
      <c r="B324" s="444" t="s">
        <v>253</v>
      </c>
      <c r="C324" s="445"/>
      <c r="D324" s="179"/>
      <c r="E324" s="193"/>
      <c r="F324" s="193"/>
      <c r="G324" s="159"/>
      <c r="H324" s="175"/>
    </row>
    <row r="325" spans="2:8">
      <c r="B325" s="444"/>
      <c r="C325" s="445"/>
      <c r="D325" s="156"/>
      <c r="E325" s="169"/>
      <c r="F325" s="169"/>
      <c r="G325" s="156"/>
      <c r="H325" s="175"/>
    </row>
    <row r="326" spans="2:8">
      <c r="B326" s="444"/>
      <c r="C326" s="445"/>
      <c r="D326" s="207"/>
      <c r="E326" s="156"/>
      <c r="F326" s="169"/>
      <c r="G326" s="156"/>
      <c r="H326" s="175"/>
    </row>
    <row r="327" spans="2:8">
      <c r="B327" s="444"/>
      <c r="C327" s="445"/>
      <c r="D327" s="207"/>
      <c r="E327" s="156"/>
      <c r="F327" s="169"/>
      <c r="G327" s="156"/>
      <c r="H327" s="175"/>
    </row>
    <row r="328" spans="2:8" ht="15" thickBot="1">
      <c r="B328" s="419"/>
      <c r="C328" s="420"/>
      <c r="D328" s="208"/>
      <c r="E328" s="176"/>
      <c r="F328" s="169"/>
      <c r="G328" s="176"/>
      <c r="H328" s="178"/>
    </row>
    <row r="329" spans="2:8" ht="15.75" thickBot="1">
      <c r="B329" s="401"/>
      <c r="C329" s="402"/>
      <c r="D329" s="402"/>
      <c r="E329" s="160"/>
      <c r="F329" s="160"/>
      <c r="G329" s="160"/>
      <c r="H329" s="167"/>
    </row>
    <row r="330" spans="2:8" ht="15.75" customHeight="1" thickBot="1">
      <c r="B330" s="166"/>
      <c r="C330" s="166"/>
      <c r="D330" s="166"/>
      <c r="E330" s="166"/>
      <c r="F330" s="405" t="s">
        <v>257</v>
      </c>
      <c r="G330" s="406"/>
      <c r="H330" s="167">
        <f>SUM(H323:H329)</f>
        <v>0</v>
      </c>
    </row>
    <row r="331" spans="2:8" ht="15.75" customHeight="1" thickBot="1">
      <c r="B331" s="152" t="s">
        <v>372</v>
      </c>
    </row>
    <row r="332" spans="2:8" ht="15.75" customHeight="1" thickBot="1">
      <c r="F332" s="405" t="s">
        <v>244</v>
      </c>
      <c r="G332" s="406"/>
      <c r="H332" s="378">
        <f>H330+H319+H307</f>
        <v>0</v>
      </c>
    </row>
    <row r="333" spans="2:8">
      <c r="B333" s="456"/>
      <c r="C333" s="456"/>
      <c r="D333" s="456"/>
    </row>
    <row r="336" spans="2:8" ht="15" thickBot="1"/>
    <row r="337" spans="2:8" ht="15.75" thickBot="1">
      <c r="B337" s="383" t="s">
        <v>236</v>
      </c>
      <c r="C337" s="384"/>
      <c r="D337" s="384"/>
      <c r="E337" s="384"/>
      <c r="F337" s="384"/>
      <c r="G337" s="384"/>
      <c r="H337" s="385"/>
    </row>
    <row r="338" spans="2:8" ht="15" thickBot="1"/>
    <row r="339" spans="2:8" ht="14.25" customHeight="1">
      <c r="B339" s="386" t="s">
        <v>371</v>
      </c>
      <c r="C339" s="387"/>
      <c r="D339" s="387"/>
      <c r="E339" s="387"/>
      <c r="F339" s="387"/>
      <c r="G339" s="387"/>
      <c r="H339" s="388"/>
    </row>
    <row r="340" spans="2:8" ht="15" thickBot="1">
      <c r="B340" s="389"/>
      <c r="C340" s="390"/>
      <c r="D340" s="390"/>
      <c r="E340" s="390"/>
      <c r="F340" s="390"/>
      <c r="G340" s="390"/>
      <c r="H340" s="391"/>
    </row>
    <row r="341" spans="2:8" ht="15" thickBot="1">
      <c r="B341" s="153"/>
      <c r="C341" s="153"/>
      <c r="D341" s="153"/>
      <c r="E341" s="153"/>
      <c r="F341" s="153"/>
      <c r="G341" s="153"/>
      <c r="H341" s="153"/>
    </row>
    <row r="342" spans="2:8">
      <c r="B342" s="154" t="s">
        <v>237</v>
      </c>
      <c r="C342" s="154" t="s">
        <v>78</v>
      </c>
      <c r="D342" s="154" t="s">
        <v>81</v>
      </c>
      <c r="E342" s="392" t="s">
        <v>238</v>
      </c>
      <c r="F342" s="393"/>
      <c r="G342" s="393"/>
      <c r="H342" s="394"/>
    </row>
    <row r="343" spans="2:8" ht="15" thickBot="1">
      <c r="B343" s="155" t="str">
        <f>'CUADRO PPAL'!B37</f>
        <v>2.</v>
      </c>
      <c r="C343" s="155" t="str">
        <f>'CUADRO PPAL'!B39</f>
        <v>2.2</v>
      </c>
      <c r="D343" s="168" t="str">
        <f>'CUADRO PPAL'!D39</f>
        <v>UND</v>
      </c>
      <c r="E343" s="446" t="str">
        <f>'CUADRO PPAL'!C39</f>
        <v>Caja de Inspección de 0,50*0,50</v>
      </c>
      <c r="F343" s="447"/>
      <c r="G343" s="447"/>
      <c r="H343" s="448"/>
    </row>
    <row r="344" spans="2:8" ht="15" thickBot="1"/>
    <row r="345" spans="2:8" ht="15" thickBot="1">
      <c r="B345" s="398" t="s">
        <v>128</v>
      </c>
      <c r="C345" s="399"/>
      <c r="D345" s="399"/>
      <c r="E345" s="399"/>
      <c r="F345" s="399"/>
      <c r="G345" s="399"/>
      <c r="H345" s="400"/>
    </row>
    <row r="346" spans="2:8" ht="15" thickBot="1">
      <c r="B346" s="401" t="s">
        <v>79</v>
      </c>
      <c r="C346" s="402"/>
      <c r="D346" s="402"/>
      <c r="E346" s="160" t="s">
        <v>232</v>
      </c>
      <c r="F346" s="160" t="s">
        <v>239</v>
      </c>
      <c r="G346" s="160" t="s">
        <v>82</v>
      </c>
      <c r="H346" s="161" t="s">
        <v>240</v>
      </c>
    </row>
    <row r="347" spans="2:8">
      <c r="B347" s="407" t="s">
        <v>300</v>
      </c>
      <c r="C347" s="408"/>
      <c r="D347" s="408"/>
      <c r="E347" s="159" t="s">
        <v>2</v>
      </c>
      <c r="F347" s="169"/>
      <c r="G347" s="159"/>
      <c r="H347" s="169">
        <f>G347*F347</f>
        <v>0</v>
      </c>
    </row>
    <row r="348" spans="2:8">
      <c r="B348" s="438" t="s">
        <v>259</v>
      </c>
      <c r="C348" s="439"/>
      <c r="D348" s="439"/>
      <c r="E348" s="156" t="str">
        <f>'APUs Basicos'!B199</f>
        <v>M3</v>
      </c>
      <c r="F348" s="169"/>
      <c r="G348" s="156"/>
      <c r="H348" s="169">
        <f t="shared" ref="H348:H353" si="6">G348*F348</f>
        <v>0</v>
      </c>
    </row>
    <row r="349" spans="2:8">
      <c r="B349" s="438" t="s">
        <v>283</v>
      </c>
      <c r="C349" s="439"/>
      <c r="D349" s="439"/>
      <c r="E349" s="156" t="str">
        <f>'APUs Basicos'!B151</f>
        <v>M3</v>
      </c>
      <c r="F349" s="169"/>
      <c r="G349" s="156"/>
      <c r="H349" s="169">
        <f t="shared" si="6"/>
        <v>0</v>
      </c>
    </row>
    <row r="350" spans="2:8">
      <c r="B350" s="438" t="s">
        <v>301</v>
      </c>
      <c r="C350" s="439"/>
      <c r="D350" s="439"/>
      <c r="E350" s="156" t="str">
        <f>'APUs Basicos'!B247</f>
        <v>M3</v>
      </c>
      <c r="F350" s="169"/>
      <c r="G350" s="156"/>
      <c r="H350" s="169">
        <f t="shared" si="6"/>
        <v>0</v>
      </c>
    </row>
    <row r="351" spans="2:8">
      <c r="B351" s="438" t="s">
        <v>302</v>
      </c>
      <c r="C351" s="439"/>
      <c r="D351" s="439"/>
      <c r="E351" s="156" t="s">
        <v>232</v>
      </c>
      <c r="F351" s="169"/>
      <c r="G351" s="156"/>
      <c r="H351" s="169">
        <f t="shared" si="6"/>
        <v>0</v>
      </c>
    </row>
    <row r="352" spans="2:8">
      <c r="B352" s="438"/>
      <c r="C352" s="439"/>
      <c r="D352" s="439"/>
      <c r="E352" s="156"/>
      <c r="F352" s="169"/>
      <c r="G352" s="156"/>
      <c r="H352" s="169">
        <f t="shared" si="6"/>
        <v>0</v>
      </c>
    </row>
    <row r="353" spans="2:8" ht="15" thickBot="1">
      <c r="B353" s="454"/>
      <c r="C353" s="455"/>
      <c r="D353" s="455"/>
      <c r="E353" s="162"/>
      <c r="F353" s="169"/>
      <c r="G353" s="162"/>
      <c r="H353" s="169">
        <f t="shared" si="6"/>
        <v>0</v>
      </c>
    </row>
    <row r="354" spans="2:8" ht="15" thickBot="1">
      <c r="B354" s="401" t="s">
        <v>249</v>
      </c>
      <c r="C354" s="402"/>
      <c r="D354" s="402"/>
      <c r="E354" s="160" t="s">
        <v>250</v>
      </c>
      <c r="F354" s="170"/>
      <c r="G354" s="164"/>
      <c r="H354" s="170">
        <f>(H351+H347)*0.05</f>
        <v>0</v>
      </c>
    </row>
    <row r="355" spans="2:8" ht="15" thickBot="1">
      <c r="B355" s="166"/>
      <c r="C355" s="166"/>
      <c r="D355" s="166"/>
      <c r="E355" s="166"/>
      <c r="F355" s="405" t="s">
        <v>241</v>
      </c>
      <c r="G355" s="406"/>
      <c r="H355" s="171">
        <f>SUM(H347:H354)</f>
        <v>0</v>
      </c>
    </row>
    <row r="356" spans="2:8" ht="15" thickBot="1"/>
    <row r="357" spans="2:8" ht="15" thickBot="1">
      <c r="B357" s="398" t="s">
        <v>242</v>
      </c>
      <c r="C357" s="399"/>
      <c r="D357" s="399"/>
      <c r="E357" s="399"/>
      <c r="F357" s="399"/>
      <c r="G357" s="399"/>
      <c r="H357" s="400"/>
    </row>
    <row r="358" spans="2:8" ht="15" thickBot="1">
      <c r="B358" s="401" t="s">
        <v>79</v>
      </c>
      <c r="C358" s="402"/>
      <c r="D358" s="402"/>
      <c r="E358" s="160" t="s">
        <v>84</v>
      </c>
      <c r="F358" s="160" t="s">
        <v>245</v>
      </c>
      <c r="G358" s="160" t="s">
        <v>248</v>
      </c>
      <c r="H358" s="161" t="s">
        <v>240</v>
      </c>
    </row>
    <row r="359" spans="2:8">
      <c r="B359" s="407" t="s">
        <v>251</v>
      </c>
      <c r="C359" s="408"/>
      <c r="D359" s="408"/>
      <c r="E359" s="159" t="s">
        <v>250</v>
      </c>
      <c r="F359" s="159"/>
      <c r="G359" s="183"/>
      <c r="H359" s="172">
        <f>H379*G359</f>
        <v>0</v>
      </c>
    </row>
    <row r="360" spans="2:8">
      <c r="B360" s="438"/>
      <c r="C360" s="439"/>
      <c r="D360" s="439"/>
      <c r="E360" s="156"/>
      <c r="F360" s="156"/>
      <c r="G360" s="156"/>
      <c r="H360" s="158"/>
    </row>
    <row r="361" spans="2:8">
      <c r="B361" s="438"/>
      <c r="C361" s="439"/>
      <c r="D361" s="439"/>
      <c r="E361" s="156"/>
      <c r="F361" s="156"/>
      <c r="G361" s="156"/>
      <c r="H361" s="158"/>
    </row>
    <row r="362" spans="2:8">
      <c r="B362" s="438"/>
      <c r="C362" s="439"/>
      <c r="D362" s="439"/>
      <c r="E362" s="156"/>
      <c r="F362" s="156"/>
      <c r="G362" s="156"/>
      <c r="H362" s="158"/>
    </row>
    <row r="363" spans="2:8">
      <c r="B363" s="438"/>
      <c r="C363" s="439"/>
      <c r="D363" s="439"/>
      <c r="E363" s="156"/>
      <c r="F363" s="156"/>
      <c r="G363" s="156"/>
      <c r="H363" s="158"/>
    </row>
    <row r="364" spans="2:8">
      <c r="B364" s="438"/>
      <c r="C364" s="439"/>
      <c r="D364" s="439"/>
      <c r="E364" s="156"/>
      <c r="F364" s="156"/>
      <c r="G364" s="156"/>
      <c r="H364" s="158"/>
    </row>
    <row r="365" spans="2:8" ht="15" thickBot="1">
      <c r="B365" s="454"/>
      <c r="C365" s="455"/>
      <c r="D365" s="455"/>
      <c r="E365" s="162"/>
      <c r="F365" s="162"/>
      <c r="G365" s="162"/>
      <c r="H365" s="163"/>
    </row>
    <row r="366" spans="2:8" ht="15" thickBot="1">
      <c r="B366" s="401"/>
      <c r="C366" s="402"/>
      <c r="D366" s="402"/>
      <c r="E366" s="160"/>
      <c r="F366" s="164"/>
      <c r="G366" s="164"/>
      <c r="H366" s="165"/>
    </row>
    <row r="367" spans="2:8" ht="15" thickBot="1">
      <c r="B367" s="166"/>
      <c r="C367" s="166"/>
      <c r="D367" s="166"/>
      <c r="E367" s="166"/>
      <c r="F367" s="405" t="s">
        <v>243</v>
      </c>
      <c r="G367" s="406"/>
      <c r="H367" s="171">
        <f>SUM(H359:H366)</f>
        <v>0</v>
      </c>
    </row>
    <row r="368" spans="2:8" ht="15" thickBot="1"/>
    <row r="369" spans="2:8" ht="15" thickBot="1">
      <c r="B369" s="398" t="s">
        <v>143</v>
      </c>
      <c r="C369" s="399"/>
      <c r="D369" s="399"/>
      <c r="E369" s="399"/>
      <c r="F369" s="399"/>
      <c r="G369" s="399"/>
      <c r="H369" s="400"/>
    </row>
    <row r="370" spans="2:8" ht="15" thickBot="1">
      <c r="B370" s="398" t="s">
        <v>79</v>
      </c>
      <c r="C370" s="411"/>
      <c r="D370" s="160" t="s">
        <v>247</v>
      </c>
      <c r="E370" s="160" t="s">
        <v>98</v>
      </c>
      <c r="F370" s="160" t="s">
        <v>100</v>
      </c>
      <c r="G370" s="160" t="s">
        <v>246</v>
      </c>
      <c r="H370" s="161" t="s">
        <v>240</v>
      </c>
    </row>
    <row r="371" spans="2:8">
      <c r="B371" s="412" t="s">
        <v>252</v>
      </c>
      <c r="C371" s="413"/>
      <c r="D371" s="157"/>
      <c r="E371" s="173"/>
      <c r="F371" s="173"/>
      <c r="G371" s="156"/>
      <c r="H371" s="174"/>
    </row>
    <row r="372" spans="2:8">
      <c r="B372" s="444" t="s">
        <v>253</v>
      </c>
      <c r="C372" s="445"/>
      <c r="D372" s="179"/>
      <c r="E372" s="193"/>
      <c r="F372" s="193"/>
      <c r="G372" s="159"/>
      <c r="H372" s="175"/>
    </row>
    <row r="373" spans="2:8">
      <c r="B373" s="444"/>
      <c r="C373" s="445"/>
      <c r="D373" s="156"/>
      <c r="E373" s="169"/>
      <c r="F373" s="169"/>
      <c r="G373" s="156"/>
      <c r="H373" s="175"/>
    </row>
    <row r="374" spans="2:8">
      <c r="B374" s="444"/>
      <c r="C374" s="445"/>
      <c r="D374" s="207"/>
      <c r="E374" s="156"/>
      <c r="F374" s="169"/>
      <c r="G374" s="156"/>
      <c r="H374" s="175"/>
    </row>
    <row r="375" spans="2:8">
      <c r="B375" s="444"/>
      <c r="C375" s="445"/>
      <c r="D375" s="207"/>
      <c r="E375" s="156"/>
      <c r="F375" s="169"/>
      <c r="G375" s="156"/>
      <c r="H375" s="175"/>
    </row>
    <row r="376" spans="2:8">
      <c r="B376" s="444"/>
      <c r="C376" s="445"/>
      <c r="D376" s="209"/>
      <c r="E376" s="179"/>
      <c r="F376" s="193"/>
      <c r="G376" s="179"/>
      <c r="H376" s="194"/>
    </row>
    <row r="377" spans="2:8" ht="15" thickBot="1">
      <c r="B377" s="458"/>
      <c r="C377" s="429"/>
      <c r="D377" s="210"/>
      <c r="E377" s="206"/>
      <c r="F377" s="177"/>
      <c r="G377" s="206"/>
      <c r="H377" s="178"/>
    </row>
    <row r="378" spans="2:8" ht="15.75" thickBot="1">
      <c r="B378" s="398"/>
      <c r="C378" s="411"/>
      <c r="D378" s="211"/>
      <c r="E378" s="160"/>
      <c r="F378" s="160"/>
      <c r="G378" s="160"/>
      <c r="H378" s="167"/>
    </row>
    <row r="379" spans="2:8" ht="15.75" thickBot="1">
      <c r="B379" s="166"/>
      <c r="C379" s="166"/>
      <c r="D379" s="166"/>
      <c r="E379" s="166"/>
      <c r="F379" s="405" t="s">
        <v>257</v>
      </c>
      <c r="G379" s="406"/>
      <c r="H379" s="167">
        <f>SUM(H371:H378)</f>
        <v>0</v>
      </c>
    </row>
    <row r="380" spans="2:8" ht="15.75" customHeight="1" thickBot="1">
      <c r="B380" s="152" t="s">
        <v>372</v>
      </c>
    </row>
    <row r="381" spans="2:8" ht="15" thickBot="1">
      <c r="F381" s="405" t="s">
        <v>244</v>
      </c>
      <c r="G381" s="406"/>
      <c r="H381" s="378">
        <f>H379+H367+H355</f>
        <v>0</v>
      </c>
    </row>
    <row r="382" spans="2:8">
      <c r="B382" s="456"/>
      <c r="C382" s="456"/>
      <c r="D382" s="456"/>
    </row>
    <row r="384" spans="2:8" ht="15" thickBot="1"/>
    <row r="385" spans="2:8" ht="15.75" thickBot="1">
      <c r="B385" s="383" t="s">
        <v>236</v>
      </c>
      <c r="C385" s="384"/>
      <c r="D385" s="384"/>
      <c r="E385" s="384"/>
      <c r="F385" s="384"/>
      <c r="G385" s="384"/>
      <c r="H385" s="385"/>
    </row>
    <row r="386" spans="2:8" ht="15" thickBot="1"/>
    <row r="387" spans="2:8" ht="14.25" customHeight="1">
      <c r="B387" s="386" t="s">
        <v>371</v>
      </c>
      <c r="C387" s="387"/>
      <c r="D387" s="387"/>
      <c r="E387" s="387"/>
      <c r="F387" s="387"/>
      <c r="G387" s="387"/>
      <c r="H387" s="388"/>
    </row>
    <row r="388" spans="2:8" ht="15" thickBot="1">
      <c r="B388" s="389"/>
      <c r="C388" s="390"/>
      <c r="D388" s="390"/>
      <c r="E388" s="390"/>
      <c r="F388" s="390"/>
      <c r="G388" s="390"/>
      <c r="H388" s="391"/>
    </row>
    <row r="389" spans="2:8" ht="15" thickBot="1">
      <c r="B389" s="153"/>
      <c r="C389" s="153"/>
      <c r="D389" s="153"/>
      <c r="E389" s="153"/>
      <c r="F389" s="153"/>
      <c r="G389" s="153"/>
      <c r="H389" s="153"/>
    </row>
    <row r="390" spans="2:8">
      <c r="B390" s="154" t="s">
        <v>237</v>
      </c>
      <c r="C390" s="154" t="s">
        <v>78</v>
      </c>
      <c r="D390" s="154" t="s">
        <v>81</v>
      </c>
      <c r="E390" s="392" t="s">
        <v>238</v>
      </c>
      <c r="F390" s="393"/>
      <c r="G390" s="393"/>
      <c r="H390" s="394"/>
    </row>
    <row r="391" spans="2:8" ht="15" thickBot="1">
      <c r="B391" s="155" t="str">
        <f>'CUADRO PPAL'!B37</f>
        <v>2.</v>
      </c>
      <c r="C391" s="155" t="str">
        <f>'CUADRO PPAL'!B40</f>
        <v>2.3</v>
      </c>
      <c r="D391" s="168" t="str">
        <f>'CUADRO PPAL'!D40</f>
        <v>ML</v>
      </c>
      <c r="E391" s="446" t="str">
        <f>'CUADRO PPAL'!C40</f>
        <v>Tuberia PVC de 6" Incluye Excavación y Atraque</v>
      </c>
      <c r="F391" s="447"/>
      <c r="G391" s="447"/>
      <c r="H391" s="448"/>
    </row>
    <row r="392" spans="2:8" ht="15" thickBot="1"/>
    <row r="393" spans="2:8" ht="15" thickBot="1">
      <c r="B393" s="398" t="s">
        <v>128</v>
      </c>
      <c r="C393" s="399"/>
      <c r="D393" s="399"/>
      <c r="E393" s="399"/>
      <c r="F393" s="399"/>
      <c r="G393" s="399"/>
      <c r="H393" s="400"/>
    </row>
    <row r="394" spans="2:8" ht="15" thickBot="1">
      <c r="B394" s="401" t="s">
        <v>79</v>
      </c>
      <c r="C394" s="402"/>
      <c r="D394" s="402"/>
      <c r="E394" s="160" t="s">
        <v>232</v>
      </c>
      <c r="F394" s="160" t="s">
        <v>239</v>
      </c>
      <c r="G394" s="160" t="s">
        <v>82</v>
      </c>
      <c r="H394" s="161" t="s">
        <v>240</v>
      </c>
    </row>
    <row r="395" spans="2:8">
      <c r="B395" s="421" t="s">
        <v>303</v>
      </c>
      <c r="C395" s="422"/>
      <c r="D395" s="422"/>
      <c r="E395" s="157" t="s">
        <v>2</v>
      </c>
      <c r="F395" s="173"/>
      <c r="G395" s="157"/>
      <c r="H395" s="174">
        <f>G395*F395</f>
        <v>0</v>
      </c>
    </row>
    <row r="396" spans="2:8">
      <c r="B396" s="440" t="s">
        <v>304</v>
      </c>
      <c r="C396" s="441"/>
      <c r="D396" s="441"/>
      <c r="E396" s="179" t="s">
        <v>232</v>
      </c>
      <c r="F396" s="169"/>
      <c r="G396" s="179"/>
      <c r="H396" s="175">
        <f t="shared" ref="H396:H401" si="7">G396*F396</f>
        <v>0</v>
      </c>
    </row>
    <row r="397" spans="2:8">
      <c r="B397" s="440" t="s">
        <v>305</v>
      </c>
      <c r="C397" s="441"/>
      <c r="D397" s="441"/>
      <c r="E397" s="179" t="s">
        <v>260</v>
      </c>
      <c r="F397" s="169"/>
      <c r="G397" s="179"/>
      <c r="H397" s="175">
        <f t="shared" si="7"/>
        <v>0</v>
      </c>
    </row>
    <row r="398" spans="2:8">
      <c r="B398" s="440" t="s">
        <v>306</v>
      </c>
      <c r="C398" s="441"/>
      <c r="D398" s="441"/>
      <c r="E398" s="179" t="s">
        <v>260</v>
      </c>
      <c r="F398" s="169"/>
      <c r="G398" s="179"/>
      <c r="H398" s="175">
        <f t="shared" si="7"/>
        <v>0</v>
      </c>
    </row>
    <row r="399" spans="2:8">
      <c r="B399" s="440" t="s">
        <v>307</v>
      </c>
      <c r="C399" s="441"/>
      <c r="D399" s="441"/>
      <c r="E399" s="179" t="s">
        <v>4</v>
      </c>
      <c r="F399" s="169"/>
      <c r="G399" s="179"/>
      <c r="H399" s="175">
        <f t="shared" si="7"/>
        <v>0</v>
      </c>
    </row>
    <row r="400" spans="2:8">
      <c r="B400" s="440"/>
      <c r="C400" s="441"/>
      <c r="D400" s="441"/>
      <c r="E400" s="179"/>
      <c r="F400" s="169"/>
      <c r="G400" s="179"/>
      <c r="H400" s="175">
        <f t="shared" si="7"/>
        <v>0</v>
      </c>
    </row>
    <row r="401" spans="2:8" ht="15" thickBot="1">
      <c r="B401" s="463"/>
      <c r="C401" s="464"/>
      <c r="D401" s="464"/>
      <c r="E401" s="212"/>
      <c r="F401" s="177"/>
      <c r="G401" s="212"/>
      <c r="H401" s="178">
        <f t="shared" si="7"/>
        <v>0</v>
      </c>
    </row>
    <row r="402" spans="2:8" ht="15" thickBot="1">
      <c r="B402" s="401" t="s">
        <v>249</v>
      </c>
      <c r="C402" s="402"/>
      <c r="D402" s="402"/>
      <c r="E402" s="160" t="s">
        <v>250</v>
      </c>
      <c r="F402" s="213"/>
      <c r="G402" s="160"/>
      <c r="H402" s="171">
        <f>SUM(H395:H401)*0.05</f>
        <v>0</v>
      </c>
    </row>
    <row r="403" spans="2:8" ht="15" thickBot="1">
      <c r="B403" s="166"/>
      <c r="C403" s="166"/>
      <c r="D403" s="166"/>
      <c r="E403" s="166"/>
      <c r="F403" s="405" t="s">
        <v>241</v>
      </c>
      <c r="G403" s="406"/>
      <c r="H403" s="171">
        <f>SUM(H395:H402)</f>
        <v>0</v>
      </c>
    </row>
    <row r="404" spans="2:8" ht="15" thickBot="1"/>
    <row r="405" spans="2:8" ht="15" thickBot="1">
      <c r="B405" s="398" t="s">
        <v>242</v>
      </c>
      <c r="C405" s="399"/>
      <c r="D405" s="399"/>
      <c r="E405" s="399"/>
      <c r="F405" s="399"/>
      <c r="G405" s="399"/>
      <c r="H405" s="400"/>
    </row>
    <row r="406" spans="2:8" ht="15" thickBot="1">
      <c r="B406" s="401" t="s">
        <v>79</v>
      </c>
      <c r="C406" s="402"/>
      <c r="D406" s="402"/>
      <c r="E406" s="160" t="s">
        <v>84</v>
      </c>
      <c r="F406" s="160" t="s">
        <v>245</v>
      </c>
      <c r="G406" s="160" t="s">
        <v>248</v>
      </c>
      <c r="H406" s="161" t="s">
        <v>240</v>
      </c>
    </row>
    <row r="407" spans="2:8">
      <c r="B407" s="407" t="s">
        <v>251</v>
      </c>
      <c r="C407" s="408"/>
      <c r="D407" s="408"/>
      <c r="E407" s="159" t="s">
        <v>250</v>
      </c>
      <c r="F407" s="159"/>
      <c r="G407" s="183"/>
      <c r="H407" s="172">
        <f>H427*G407</f>
        <v>0</v>
      </c>
    </row>
    <row r="408" spans="2:8">
      <c r="B408" s="438"/>
      <c r="C408" s="439"/>
      <c r="D408" s="439"/>
      <c r="E408" s="156"/>
      <c r="F408" s="156"/>
      <c r="G408" s="156"/>
      <c r="H408" s="158"/>
    </row>
    <row r="409" spans="2:8">
      <c r="B409" s="438"/>
      <c r="C409" s="439"/>
      <c r="D409" s="439"/>
      <c r="E409" s="156"/>
      <c r="F409" s="156"/>
      <c r="G409" s="156"/>
      <c r="H409" s="158"/>
    </row>
    <row r="410" spans="2:8">
      <c r="B410" s="438"/>
      <c r="C410" s="439"/>
      <c r="D410" s="439"/>
      <c r="E410" s="156"/>
      <c r="F410" s="156"/>
      <c r="G410" s="156"/>
      <c r="H410" s="158"/>
    </row>
    <row r="411" spans="2:8">
      <c r="B411" s="438"/>
      <c r="C411" s="439"/>
      <c r="D411" s="439"/>
      <c r="E411" s="156"/>
      <c r="F411" s="156"/>
      <c r="G411" s="156"/>
      <c r="H411" s="158"/>
    </row>
    <row r="412" spans="2:8">
      <c r="B412" s="438"/>
      <c r="C412" s="439"/>
      <c r="D412" s="439"/>
      <c r="E412" s="156"/>
      <c r="F412" s="156"/>
      <c r="G412" s="156"/>
      <c r="H412" s="158"/>
    </row>
    <row r="413" spans="2:8" ht="15" thickBot="1">
      <c r="B413" s="454"/>
      <c r="C413" s="455"/>
      <c r="D413" s="455"/>
      <c r="E413" s="162"/>
      <c r="F413" s="162"/>
      <c r="G413" s="162"/>
      <c r="H413" s="163"/>
    </row>
    <row r="414" spans="2:8" ht="15" thickBot="1">
      <c r="B414" s="401"/>
      <c r="C414" s="402"/>
      <c r="D414" s="402"/>
      <c r="E414" s="160"/>
      <c r="F414" s="164"/>
      <c r="G414" s="164"/>
      <c r="H414" s="165"/>
    </row>
    <row r="415" spans="2:8" ht="15" thickBot="1">
      <c r="B415" s="166"/>
      <c r="C415" s="166"/>
      <c r="D415" s="166"/>
      <c r="E415" s="166"/>
      <c r="F415" s="405" t="s">
        <v>243</v>
      </c>
      <c r="G415" s="406"/>
      <c r="H415" s="171">
        <f>SUM(H407:H414)</f>
        <v>0</v>
      </c>
    </row>
    <row r="416" spans="2:8" ht="15" thickBot="1"/>
    <row r="417" spans="2:8" ht="15" thickBot="1">
      <c r="B417" s="398" t="s">
        <v>143</v>
      </c>
      <c r="C417" s="399"/>
      <c r="D417" s="399"/>
      <c r="E417" s="399"/>
      <c r="F417" s="399"/>
      <c r="G417" s="399"/>
      <c r="H417" s="400"/>
    </row>
    <row r="418" spans="2:8" ht="15" thickBot="1">
      <c r="B418" s="398" t="s">
        <v>79</v>
      </c>
      <c r="C418" s="411"/>
      <c r="D418" s="160" t="s">
        <v>247</v>
      </c>
      <c r="E418" s="160" t="s">
        <v>98</v>
      </c>
      <c r="F418" s="160" t="s">
        <v>100</v>
      </c>
      <c r="G418" s="160" t="s">
        <v>246</v>
      </c>
      <c r="H418" s="161" t="s">
        <v>240</v>
      </c>
    </row>
    <row r="419" spans="2:8">
      <c r="B419" s="412" t="s">
        <v>308</v>
      </c>
      <c r="C419" s="413"/>
      <c r="D419" s="157"/>
      <c r="E419" s="173"/>
      <c r="F419" s="173"/>
      <c r="G419" s="156"/>
      <c r="H419" s="174"/>
    </row>
    <row r="420" spans="2:8">
      <c r="B420" s="444" t="s">
        <v>309</v>
      </c>
      <c r="C420" s="445"/>
      <c r="D420" s="179"/>
      <c r="E420" s="193"/>
      <c r="F420" s="193"/>
      <c r="G420" s="159"/>
      <c r="H420" s="175"/>
    </row>
    <row r="421" spans="2:8">
      <c r="B421" s="444"/>
      <c r="C421" s="445"/>
      <c r="D421" s="156"/>
      <c r="E421" s="169"/>
      <c r="F421" s="169"/>
      <c r="G421" s="156"/>
      <c r="H421" s="175"/>
    </row>
    <row r="422" spans="2:8">
      <c r="B422" s="444"/>
      <c r="C422" s="445"/>
      <c r="D422" s="207"/>
      <c r="E422" s="156"/>
      <c r="F422" s="169"/>
      <c r="G422" s="156"/>
      <c r="H422" s="175"/>
    </row>
    <row r="423" spans="2:8">
      <c r="B423" s="444"/>
      <c r="C423" s="445"/>
      <c r="D423" s="207"/>
      <c r="E423" s="156"/>
      <c r="F423" s="169"/>
      <c r="G423" s="156"/>
      <c r="H423" s="175"/>
    </row>
    <row r="424" spans="2:8">
      <c r="B424" s="444"/>
      <c r="C424" s="445"/>
      <c r="D424" s="209"/>
      <c r="E424" s="179"/>
      <c r="F424" s="193"/>
      <c r="G424" s="179"/>
      <c r="H424" s="194"/>
    </row>
    <row r="425" spans="2:8" ht="15" thickBot="1">
      <c r="B425" s="458"/>
      <c r="C425" s="429"/>
      <c r="D425" s="210"/>
      <c r="E425" s="206"/>
      <c r="F425" s="177"/>
      <c r="G425" s="206"/>
      <c r="H425" s="178"/>
    </row>
    <row r="426" spans="2:8" ht="15.75" thickBot="1">
      <c r="B426" s="398"/>
      <c r="C426" s="411"/>
      <c r="D426" s="211"/>
      <c r="E426" s="160"/>
      <c r="F426" s="160"/>
      <c r="G426" s="160"/>
      <c r="H426" s="167"/>
    </row>
    <row r="427" spans="2:8" ht="15.75" customHeight="1" thickBot="1">
      <c r="B427" s="166"/>
      <c r="C427" s="166"/>
      <c r="D427" s="166"/>
      <c r="E427" s="166"/>
      <c r="F427" s="405" t="s">
        <v>257</v>
      </c>
      <c r="G427" s="406"/>
      <c r="H427" s="167">
        <f>SUM(H419:H426)</f>
        <v>0</v>
      </c>
    </row>
    <row r="428" spans="2:8" ht="15.75" customHeight="1" thickBot="1">
      <c r="B428" s="152" t="s">
        <v>372</v>
      </c>
    </row>
    <row r="429" spans="2:8" ht="15" thickBot="1">
      <c r="F429" s="405" t="s">
        <v>244</v>
      </c>
      <c r="G429" s="406"/>
      <c r="H429" s="378">
        <f>H427+H415+H403</f>
        <v>0</v>
      </c>
    </row>
    <row r="430" spans="2:8">
      <c r="B430" s="456"/>
      <c r="C430" s="456"/>
      <c r="D430" s="456"/>
    </row>
    <row r="432" spans="2:8" ht="15" thickBot="1"/>
    <row r="433" spans="2:8" ht="15.75" thickBot="1">
      <c r="B433" s="383" t="s">
        <v>236</v>
      </c>
      <c r="C433" s="384"/>
      <c r="D433" s="384"/>
      <c r="E433" s="384"/>
      <c r="F433" s="384"/>
      <c r="G433" s="384"/>
      <c r="H433" s="385"/>
    </row>
    <row r="434" spans="2:8" ht="15" thickBot="1"/>
    <row r="435" spans="2:8" ht="14.25" customHeight="1">
      <c r="B435" s="386" t="s">
        <v>371</v>
      </c>
      <c r="C435" s="387"/>
      <c r="D435" s="387"/>
      <c r="E435" s="387"/>
      <c r="F435" s="387"/>
      <c r="G435" s="387"/>
      <c r="H435" s="388"/>
    </row>
    <row r="436" spans="2:8" ht="14.25" customHeight="1" thickBot="1">
      <c r="B436" s="389"/>
      <c r="C436" s="390"/>
      <c r="D436" s="390"/>
      <c r="E436" s="390"/>
      <c r="F436" s="390"/>
      <c r="G436" s="390"/>
      <c r="H436" s="391"/>
    </row>
    <row r="437" spans="2:8" ht="15" thickBot="1">
      <c r="B437" s="153"/>
      <c r="C437" s="153"/>
      <c r="D437" s="153"/>
      <c r="E437" s="153"/>
      <c r="F437" s="153"/>
      <c r="G437" s="153"/>
      <c r="H437" s="153"/>
    </row>
    <row r="438" spans="2:8">
      <c r="B438" s="154" t="s">
        <v>237</v>
      </c>
      <c r="C438" s="154" t="s">
        <v>78</v>
      </c>
      <c r="D438" s="154" t="s">
        <v>81</v>
      </c>
      <c r="E438" s="392" t="s">
        <v>238</v>
      </c>
      <c r="F438" s="393"/>
      <c r="G438" s="393"/>
      <c r="H438" s="394"/>
    </row>
    <row r="439" spans="2:8" ht="15" thickBot="1">
      <c r="B439" s="155" t="str">
        <f>'CUADRO PPAL'!B43</f>
        <v>3.</v>
      </c>
      <c r="C439" s="155" t="str">
        <f>'CUADRO PPAL'!B44</f>
        <v>3.1</v>
      </c>
      <c r="D439" s="168" t="str">
        <f>'CUADRO PPAL'!D44</f>
        <v>ML</v>
      </c>
      <c r="E439" s="457" t="str">
        <f>'CUADRO PPAL'!C44</f>
        <v>Viga Confinamiento de 0,15*0,3 Incluye Acero de Refuerzo</v>
      </c>
      <c r="F439" s="452"/>
      <c r="G439" s="452"/>
      <c r="H439" s="453"/>
    </row>
    <row r="440" spans="2:8" ht="24.75" customHeight="1" thickBot="1"/>
    <row r="441" spans="2:8" ht="15" thickBot="1">
      <c r="B441" s="398" t="s">
        <v>128</v>
      </c>
      <c r="C441" s="399"/>
      <c r="D441" s="399"/>
      <c r="E441" s="399"/>
      <c r="F441" s="399"/>
      <c r="G441" s="399"/>
      <c r="H441" s="400"/>
    </row>
    <row r="442" spans="2:8" ht="15" thickBot="1">
      <c r="B442" s="401" t="s">
        <v>79</v>
      </c>
      <c r="C442" s="402"/>
      <c r="D442" s="402"/>
      <c r="E442" s="160" t="s">
        <v>232</v>
      </c>
      <c r="F442" s="160" t="s">
        <v>239</v>
      </c>
      <c r="G442" s="160" t="s">
        <v>82</v>
      </c>
      <c r="H442" s="161" t="s">
        <v>240</v>
      </c>
    </row>
    <row r="443" spans="2:8">
      <c r="B443" s="421" t="s">
        <v>301</v>
      </c>
      <c r="C443" s="422"/>
      <c r="D443" s="422"/>
      <c r="E443" s="157" t="str">
        <f>'APUs Basicos'!B247</f>
        <v>M3</v>
      </c>
      <c r="F443" s="173"/>
      <c r="G443" s="157"/>
      <c r="H443" s="174">
        <f>G443*F443</f>
        <v>0</v>
      </c>
    </row>
    <row r="444" spans="2:8">
      <c r="B444" s="440" t="s">
        <v>310</v>
      </c>
      <c r="C444" s="441"/>
      <c r="D444" s="441"/>
      <c r="E444" s="179" t="s">
        <v>2</v>
      </c>
      <c r="F444" s="169"/>
      <c r="G444" s="179"/>
      <c r="H444" s="175">
        <f>G444*F444</f>
        <v>0</v>
      </c>
    </row>
    <row r="445" spans="2:8">
      <c r="B445" s="440" t="s">
        <v>374</v>
      </c>
      <c r="C445" s="441"/>
      <c r="D445" s="441"/>
      <c r="E445" s="179" t="str">
        <f>'APUs Basicos'!B8</f>
        <v>KG</v>
      </c>
      <c r="F445" s="169"/>
      <c r="G445" s="179"/>
      <c r="H445" s="175">
        <f t="shared" ref="H445:H449" si="8">G445*F445</f>
        <v>0</v>
      </c>
    </row>
    <row r="446" spans="2:8">
      <c r="B446" s="440"/>
      <c r="C446" s="441"/>
      <c r="D446" s="441"/>
      <c r="E446" s="179"/>
      <c r="F446" s="169"/>
      <c r="G446" s="179"/>
      <c r="H446" s="175">
        <f t="shared" si="8"/>
        <v>0</v>
      </c>
    </row>
    <row r="447" spans="2:8">
      <c r="B447" s="440"/>
      <c r="C447" s="441"/>
      <c r="D447" s="441"/>
      <c r="E447" s="179"/>
      <c r="F447" s="169"/>
      <c r="G447" s="179"/>
      <c r="H447" s="175">
        <f t="shared" si="8"/>
        <v>0</v>
      </c>
    </row>
    <row r="448" spans="2:8">
      <c r="B448" s="440"/>
      <c r="C448" s="441"/>
      <c r="D448" s="441"/>
      <c r="E448" s="179"/>
      <c r="F448" s="169"/>
      <c r="G448" s="179"/>
      <c r="H448" s="175">
        <f t="shared" si="8"/>
        <v>0</v>
      </c>
    </row>
    <row r="449" spans="2:8" ht="15" thickBot="1">
      <c r="B449" s="442"/>
      <c r="C449" s="443"/>
      <c r="D449" s="443"/>
      <c r="E449" s="176"/>
      <c r="F449" s="177"/>
      <c r="G449" s="176"/>
      <c r="H449" s="178">
        <f t="shared" si="8"/>
        <v>0</v>
      </c>
    </row>
    <row r="450" spans="2:8" ht="15" thickBot="1">
      <c r="B450" s="401" t="s">
        <v>249</v>
      </c>
      <c r="C450" s="402"/>
      <c r="D450" s="402"/>
      <c r="E450" s="160"/>
      <c r="F450" s="164"/>
      <c r="G450" s="164"/>
      <c r="H450" s="182">
        <f>(H444)*G450</f>
        <v>0</v>
      </c>
    </row>
    <row r="451" spans="2:8" ht="15" thickBot="1">
      <c r="B451" s="166"/>
      <c r="C451" s="166"/>
      <c r="D451" s="166"/>
      <c r="E451" s="166"/>
      <c r="F451" s="405" t="s">
        <v>241</v>
      </c>
      <c r="G451" s="406"/>
      <c r="H451" s="181">
        <f>SUM(H443:H450)</f>
        <v>0</v>
      </c>
    </row>
    <row r="452" spans="2:8" ht="15" thickBot="1"/>
    <row r="453" spans="2:8" ht="15" thickBot="1">
      <c r="B453" s="398" t="s">
        <v>242</v>
      </c>
      <c r="C453" s="399"/>
      <c r="D453" s="399"/>
      <c r="E453" s="399"/>
      <c r="F453" s="399"/>
      <c r="G453" s="399"/>
      <c r="H453" s="400"/>
    </row>
    <row r="454" spans="2:8" ht="15" thickBot="1">
      <c r="B454" s="401" t="s">
        <v>79</v>
      </c>
      <c r="C454" s="402"/>
      <c r="D454" s="402"/>
      <c r="E454" s="160" t="s">
        <v>84</v>
      </c>
      <c r="F454" s="160" t="s">
        <v>245</v>
      </c>
      <c r="G454" s="160" t="s">
        <v>248</v>
      </c>
      <c r="H454" s="161" t="s">
        <v>240</v>
      </c>
    </row>
    <row r="455" spans="2:8">
      <c r="B455" s="407" t="s">
        <v>251</v>
      </c>
      <c r="C455" s="408"/>
      <c r="D455" s="408"/>
      <c r="E455" s="159" t="s">
        <v>250</v>
      </c>
      <c r="F455" s="169"/>
      <c r="G455" s="183"/>
      <c r="H455" s="184">
        <f>H475*G455</f>
        <v>0</v>
      </c>
    </row>
    <row r="456" spans="2:8">
      <c r="B456" s="438" t="s">
        <v>311</v>
      </c>
      <c r="C456" s="439"/>
      <c r="D456" s="439"/>
      <c r="E456" s="156" t="s">
        <v>255</v>
      </c>
      <c r="F456" s="169"/>
      <c r="G456" s="156"/>
      <c r="H456" s="185"/>
    </row>
    <row r="457" spans="2:8">
      <c r="B457" s="438"/>
      <c r="C457" s="439"/>
      <c r="D457" s="439"/>
      <c r="E457" s="156"/>
      <c r="F457" s="169"/>
      <c r="G457" s="156"/>
      <c r="H457" s="158"/>
    </row>
    <row r="458" spans="2:8">
      <c r="B458" s="438"/>
      <c r="C458" s="439"/>
      <c r="D458" s="439"/>
      <c r="E458" s="156"/>
      <c r="F458" s="169"/>
      <c r="G458" s="156"/>
      <c r="H458" s="158"/>
    </row>
    <row r="459" spans="2:8">
      <c r="B459" s="438"/>
      <c r="C459" s="439"/>
      <c r="D459" s="439"/>
      <c r="E459" s="156"/>
      <c r="F459" s="169"/>
      <c r="G459" s="156"/>
      <c r="H459" s="158"/>
    </row>
    <row r="460" spans="2:8">
      <c r="B460" s="438"/>
      <c r="C460" s="439"/>
      <c r="D460" s="439"/>
      <c r="E460" s="156"/>
      <c r="F460" s="169"/>
      <c r="G460" s="156"/>
      <c r="H460" s="158"/>
    </row>
    <row r="461" spans="2:8" ht="15" thickBot="1">
      <c r="B461" s="454"/>
      <c r="C461" s="455"/>
      <c r="D461" s="455"/>
      <c r="E461" s="162"/>
      <c r="F461" s="169"/>
      <c r="G461" s="162"/>
      <c r="H461" s="163"/>
    </row>
    <row r="462" spans="2:8" ht="15" thickBot="1">
      <c r="B462" s="401"/>
      <c r="C462" s="402"/>
      <c r="D462" s="402"/>
      <c r="E462" s="160"/>
      <c r="F462" s="164"/>
      <c r="G462" s="164"/>
      <c r="H462" s="165"/>
    </row>
    <row r="463" spans="2:8" ht="15" thickBot="1">
      <c r="B463" s="166"/>
      <c r="C463" s="166"/>
      <c r="D463" s="166"/>
      <c r="E463" s="166"/>
      <c r="F463" s="405" t="s">
        <v>243</v>
      </c>
      <c r="G463" s="406"/>
      <c r="H463" s="186">
        <f>SUM(H455:H462)</f>
        <v>0</v>
      </c>
    </row>
    <row r="464" spans="2:8" ht="15" thickBot="1"/>
    <row r="465" spans="2:8" ht="15" thickBot="1">
      <c r="B465" s="398" t="s">
        <v>143</v>
      </c>
      <c r="C465" s="399"/>
      <c r="D465" s="399"/>
      <c r="E465" s="399"/>
      <c r="F465" s="399"/>
      <c r="G465" s="399"/>
      <c r="H465" s="400"/>
    </row>
    <row r="466" spans="2:8" ht="15" thickBot="1">
      <c r="B466" s="398" t="s">
        <v>79</v>
      </c>
      <c r="C466" s="411"/>
      <c r="D466" s="160" t="s">
        <v>247</v>
      </c>
      <c r="E466" s="160" t="s">
        <v>98</v>
      </c>
      <c r="F466" s="160" t="s">
        <v>100</v>
      </c>
      <c r="G466" s="160" t="s">
        <v>246</v>
      </c>
      <c r="H466" s="161" t="s">
        <v>240</v>
      </c>
    </row>
    <row r="467" spans="2:8">
      <c r="B467" s="412" t="s">
        <v>252</v>
      </c>
      <c r="C467" s="413"/>
      <c r="D467" s="157"/>
      <c r="E467" s="173"/>
      <c r="F467" s="173"/>
      <c r="G467" s="156"/>
      <c r="H467" s="174"/>
    </row>
    <row r="468" spans="2:8">
      <c r="B468" s="444" t="s">
        <v>253</v>
      </c>
      <c r="C468" s="445"/>
      <c r="D468" s="179"/>
      <c r="E468" s="193"/>
      <c r="F468" s="193"/>
      <c r="G468" s="159"/>
      <c r="H468" s="175"/>
    </row>
    <row r="469" spans="2:8">
      <c r="B469" s="444"/>
      <c r="C469" s="445"/>
      <c r="D469" s="156"/>
      <c r="E469" s="169"/>
      <c r="F469" s="169"/>
      <c r="G469" s="156"/>
      <c r="H469" s="175"/>
    </row>
    <row r="470" spans="2:8">
      <c r="B470" s="444"/>
      <c r="C470" s="445"/>
      <c r="D470" s="207"/>
      <c r="E470" s="156"/>
      <c r="F470" s="169"/>
      <c r="G470" s="156"/>
      <c r="H470" s="175"/>
    </row>
    <row r="471" spans="2:8">
      <c r="B471" s="444"/>
      <c r="C471" s="445"/>
      <c r="D471" s="207"/>
      <c r="E471" s="156"/>
      <c r="F471" s="169"/>
      <c r="G471" s="156"/>
      <c r="H471" s="175"/>
    </row>
    <row r="472" spans="2:8">
      <c r="B472" s="444"/>
      <c r="C472" s="445"/>
      <c r="D472" s="209"/>
      <c r="E472" s="179"/>
      <c r="F472" s="193"/>
      <c r="G472" s="179"/>
      <c r="H472" s="194"/>
    </row>
    <row r="473" spans="2:8" ht="15" thickBot="1">
      <c r="B473" s="458"/>
      <c r="C473" s="429"/>
      <c r="D473" s="210"/>
      <c r="E473" s="206"/>
      <c r="F473" s="177"/>
      <c r="G473" s="206"/>
      <c r="H473" s="178"/>
    </row>
    <row r="474" spans="2:8" ht="15.75" thickBot="1">
      <c r="B474" s="398"/>
      <c r="C474" s="411"/>
      <c r="D474" s="211"/>
      <c r="E474" s="160"/>
      <c r="F474" s="160"/>
      <c r="G474" s="160"/>
      <c r="H474" s="167"/>
    </row>
    <row r="475" spans="2:8" ht="15.75" customHeight="1" thickBot="1">
      <c r="B475" s="166"/>
      <c r="C475" s="166"/>
      <c r="D475" s="166"/>
      <c r="E475" s="166"/>
      <c r="F475" s="405" t="s">
        <v>257</v>
      </c>
      <c r="G475" s="406"/>
      <c r="H475" s="167">
        <f>SUM(H467:H474)</f>
        <v>0</v>
      </c>
    </row>
    <row r="476" spans="2:8" ht="15.75" customHeight="1" thickBot="1">
      <c r="B476" s="152" t="s">
        <v>372</v>
      </c>
    </row>
    <row r="477" spans="2:8" ht="15" thickBot="1">
      <c r="F477" s="405" t="s">
        <v>244</v>
      </c>
      <c r="G477" s="406"/>
      <c r="H477" s="378">
        <f>H475+H463+H451</f>
        <v>0</v>
      </c>
    </row>
    <row r="478" spans="2:8">
      <c r="B478" s="456"/>
      <c r="C478" s="456"/>
      <c r="D478" s="456"/>
    </row>
    <row r="479" spans="2:8" ht="15" thickBot="1"/>
    <row r="480" spans="2:8" ht="15.75" thickBot="1">
      <c r="B480" s="383" t="s">
        <v>236</v>
      </c>
      <c r="C480" s="384"/>
      <c r="D480" s="384"/>
      <c r="E480" s="384"/>
      <c r="F480" s="384"/>
      <c r="G480" s="384"/>
      <c r="H480" s="385"/>
    </row>
    <row r="481" spans="2:8" ht="15" thickBot="1"/>
    <row r="482" spans="2:8" ht="14.25" customHeight="1">
      <c r="B482" s="386" t="s">
        <v>371</v>
      </c>
      <c r="C482" s="387"/>
      <c r="D482" s="387"/>
      <c r="E482" s="387"/>
      <c r="F482" s="387"/>
      <c r="G482" s="387"/>
      <c r="H482" s="388"/>
    </row>
    <row r="483" spans="2:8" ht="14.25" customHeight="1" thickBot="1">
      <c r="B483" s="389"/>
      <c r="C483" s="390"/>
      <c r="D483" s="390"/>
      <c r="E483" s="390"/>
      <c r="F483" s="390"/>
      <c r="G483" s="390"/>
      <c r="H483" s="391"/>
    </row>
    <row r="484" spans="2:8" ht="15" thickBot="1">
      <c r="B484" s="153"/>
      <c r="C484" s="153"/>
      <c r="D484" s="153"/>
      <c r="E484" s="153"/>
      <c r="F484" s="153"/>
      <c r="G484" s="153"/>
      <c r="H484" s="153"/>
    </row>
    <row r="485" spans="2:8">
      <c r="B485" s="154" t="s">
        <v>237</v>
      </c>
      <c r="C485" s="154" t="s">
        <v>78</v>
      </c>
      <c r="D485" s="154" t="s">
        <v>81</v>
      </c>
      <c r="E485" s="392" t="s">
        <v>238</v>
      </c>
      <c r="F485" s="393"/>
      <c r="G485" s="393"/>
      <c r="H485" s="394"/>
    </row>
    <row r="486" spans="2:8" ht="15" thickBot="1">
      <c r="B486" s="155">
        <f>'CUADRO PPAL'!B47</f>
        <v>4</v>
      </c>
      <c r="C486" s="155" t="str">
        <f>'CUADRO PPAL'!B48</f>
        <v>4.1</v>
      </c>
      <c r="D486" s="168" t="str">
        <f>'CUADRO PPAL'!D48</f>
        <v>M2</v>
      </c>
      <c r="E486" s="457" t="str">
        <f>'CUADRO PPAL'!C48</f>
        <v>Suministro e Instalación de Grama Natural</v>
      </c>
      <c r="F486" s="452"/>
      <c r="G486" s="452"/>
      <c r="H486" s="453"/>
    </row>
    <row r="487" spans="2:8" ht="23.25" customHeight="1" thickBot="1"/>
    <row r="488" spans="2:8" ht="15" thickBot="1">
      <c r="B488" s="398" t="s">
        <v>128</v>
      </c>
      <c r="C488" s="399"/>
      <c r="D488" s="399"/>
      <c r="E488" s="399"/>
      <c r="F488" s="399"/>
      <c r="G488" s="399"/>
      <c r="H488" s="400"/>
    </row>
    <row r="489" spans="2:8" ht="15" thickBot="1">
      <c r="B489" s="401" t="s">
        <v>79</v>
      </c>
      <c r="C489" s="402"/>
      <c r="D489" s="402"/>
      <c r="E489" s="160" t="s">
        <v>232</v>
      </c>
      <c r="F489" s="160" t="s">
        <v>239</v>
      </c>
      <c r="G489" s="160" t="s">
        <v>82</v>
      </c>
      <c r="H489" s="161" t="s">
        <v>240</v>
      </c>
    </row>
    <row r="490" spans="2:8">
      <c r="B490" s="421" t="s">
        <v>312</v>
      </c>
      <c r="C490" s="422"/>
      <c r="D490" s="422"/>
      <c r="E490" s="157" t="s">
        <v>0</v>
      </c>
      <c r="F490" s="173"/>
      <c r="G490" s="157"/>
      <c r="H490" s="174">
        <f>G490*F490</f>
        <v>0</v>
      </c>
    </row>
    <row r="491" spans="2:8">
      <c r="B491" s="440" t="s">
        <v>202</v>
      </c>
      <c r="C491" s="441"/>
      <c r="D491" s="441"/>
      <c r="E491" s="179" t="s">
        <v>203</v>
      </c>
      <c r="F491" s="169"/>
      <c r="G491" s="205"/>
      <c r="H491" s="175">
        <f>F491*G491</f>
        <v>0</v>
      </c>
    </row>
    <row r="492" spans="2:8">
      <c r="B492" s="440"/>
      <c r="C492" s="441"/>
      <c r="D492" s="441"/>
      <c r="E492" s="179"/>
      <c r="F492" s="169"/>
      <c r="G492" s="179"/>
      <c r="H492" s="175"/>
    </row>
    <row r="493" spans="2:8">
      <c r="B493" s="440"/>
      <c r="C493" s="441"/>
      <c r="D493" s="441"/>
      <c r="E493" s="179"/>
      <c r="F493" s="169"/>
      <c r="G493" s="179"/>
      <c r="H493" s="175"/>
    </row>
    <row r="494" spans="2:8">
      <c r="B494" s="440"/>
      <c r="C494" s="441"/>
      <c r="D494" s="441"/>
      <c r="E494" s="179"/>
      <c r="F494" s="169"/>
      <c r="G494" s="179"/>
      <c r="H494" s="175"/>
    </row>
    <row r="495" spans="2:8">
      <c r="B495" s="440"/>
      <c r="C495" s="441"/>
      <c r="D495" s="441"/>
      <c r="E495" s="179"/>
      <c r="F495" s="169"/>
      <c r="G495" s="179"/>
      <c r="H495" s="175"/>
    </row>
    <row r="496" spans="2:8" ht="15" thickBot="1">
      <c r="B496" s="459"/>
      <c r="C496" s="460"/>
      <c r="D496" s="460"/>
      <c r="E496" s="187"/>
      <c r="F496" s="177"/>
      <c r="G496" s="187"/>
      <c r="H496" s="178"/>
    </row>
    <row r="497" spans="2:8" ht="15" thickBot="1">
      <c r="B497" s="401"/>
      <c r="C497" s="402"/>
      <c r="D497" s="402"/>
      <c r="E497" s="160"/>
      <c r="F497" s="164"/>
      <c r="G497" s="164"/>
      <c r="H497" s="180"/>
    </row>
    <row r="498" spans="2:8" ht="15" thickBot="1">
      <c r="B498" s="166"/>
      <c r="C498" s="166"/>
      <c r="D498" s="166"/>
      <c r="E498" s="166"/>
      <c r="F498" s="405" t="s">
        <v>241</v>
      </c>
      <c r="G498" s="406"/>
      <c r="H498" s="181">
        <f>SUM(H490:H497)</f>
        <v>0</v>
      </c>
    </row>
    <row r="499" spans="2:8" ht="15" thickBot="1"/>
    <row r="500" spans="2:8" ht="15" thickBot="1">
      <c r="B500" s="398" t="s">
        <v>242</v>
      </c>
      <c r="C500" s="399"/>
      <c r="D500" s="399"/>
      <c r="E500" s="399"/>
      <c r="F500" s="399"/>
      <c r="G500" s="399"/>
      <c r="H500" s="400"/>
    </row>
    <row r="501" spans="2:8" ht="15" thickBot="1">
      <c r="B501" s="401" t="s">
        <v>79</v>
      </c>
      <c r="C501" s="402"/>
      <c r="D501" s="402"/>
      <c r="E501" s="160" t="s">
        <v>84</v>
      </c>
      <c r="F501" s="160" t="s">
        <v>245</v>
      </c>
      <c r="G501" s="160" t="s">
        <v>248</v>
      </c>
      <c r="H501" s="161" t="s">
        <v>240</v>
      </c>
    </row>
    <row r="502" spans="2:8">
      <c r="B502" s="407" t="s">
        <v>251</v>
      </c>
      <c r="C502" s="408"/>
      <c r="D502" s="408"/>
      <c r="E502" s="159" t="s">
        <v>250</v>
      </c>
      <c r="F502" s="169"/>
      <c r="G502" s="183"/>
      <c r="H502" s="169">
        <f>H522*G502</f>
        <v>0</v>
      </c>
    </row>
    <row r="503" spans="2:8">
      <c r="B503" s="438"/>
      <c r="C503" s="439"/>
      <c r="D503" s="439"/>
      <c r="E503" s="156"/>
      <c r="F503" s="169"/>
      <c r="G503" s="156"/>
      <c r="H503" s="169"/>
    </row>
    <row r="504" spans="2:8">
      <c r="B504" s="438"/>
      <c r="C504" s="439"/>
      <c r="D504" s="439"/>
      <c r="E504" s="156"/>
      <c r="F504" s="169"/>
      <c r="G504" s="156"/>
      <c r="H504" s="169"/>
    </row>
    <row r="505" spans="2:8">
      <c r="B505" s="438"/>
      <c r="C505" s="439"/>
      <c r="D505" s="439"/>
      <c r="E505" s="156"/>
      <c r="F505" s="169"/>
      <c r="G505" s="156"/>
      <c r="H505" s="169"/>
    </row>
    <row r="506" spans="2:8">
      <c r="B506" s="438"/>
      <c r="C506" s="439"/>
      <c r="D506" s="439"/>
      <c r="E506" s="156"/>
      <c r="F506" s="169"/>
      <c r="G506" s="156"/>
      <c r="H506" s="169"/>
    </row>
    <row r="507" spans="2:8">
      <c r="B507" s="438"/>
      <c r="C507" s="439"/>
      <c r="D507" s="439"/>
      <c r="E507" s="156"/>
      <c r="F507" s="169"/>
      <c r="G507" s="156"/>
      <c r="H507" s="169"/>
    </row>
    <row r="508" spans="2:8" ht="15" thickBot="1">
      <c r="B508" s="454"/>
      <c r="C508" s="455"/>
      <c r="D508" s="455"/>
      <c r="E508" s="162"/>
      <c r="F508" s="169"/>
      <c r="G508" s="162"/>
      <c r="H508" s="169"/>
    </row>
    <row r="509" spans="2:8" ht="15" thickBot="1">
      <c r="B509" s="401"/>
      <c r="C509" s="402"/>
      <c r="D509" s="402"/>
      <c r="E509" s="160"/>
      <c r="F509" s="164"/>
      <c r="G509" s="164"/>
      <c r="H509" s="165"/>
    </row>
    <row r="510" spans="2:8" ht="15" thickBot="1">
      <c r="B510" s="166"/>
      <c r="C510" s="166"/>
      <c r="D510" s="166"/>
      <c r="E510" s="166"/>
      <c r="F510" s="405" t="s">
        <v>243</v>
      </c>
      <c r="G510" s="406"/>
      <c r="H510" s="181">
        <f>SUM(H502:H509)</f>
        <v>0</v>
      </c>
    </row>
    <row r="511" spans="2:8" ht="15" thickBot="1"/>
    <row r="512" spans="2:8" ht="15" thickBot="1">
      <c r="B512" s="398" t="s">
        <v>143</v>
      </c>
      <c r="C512" s="399"/>
      <c r="D512" s="399"/>
      <c r="E512" s="399"/>
      <c r="F512" s="399"/>
      <c r="G512" s="399"/>
      <c r="H512" s="400"/>
    </row>
    <row r="513" spans="2:8" ht="15" thickBot="1">
      <c r="B513" s="398" t="s">
        <v>79</v>
      </c>
      <c r="C513" s="411"/>
      <c r="D513" s="160" t="s">
        <v>247</v>
      </c>
      <c r="E513" s="160" t="s">
        <v>98</v>
      </c>
      <c r="F513" s="160" t="s">
        <v>100</v>
      </c>
      <c r="G513" s="160" t="s">
        <v>246</v>
      </c>
      <c r="H513" s="161" t="s">
        <v>240</v>
      </c>
    </row>
    <row r="514" spans="2:8">
      <c r="B514" s="412" t="s">
        <v>252</v>
      </c>
      <c r="C514" s="413"/>
      <c r="D514" s="157"/>
      <c r="E514" s="173"/>
      <c r="F514" s="173"/>
      <c r="G514" s="156"/>
      <c r="H514" s="174"/>
    </row>
    <row r="515" spans="2:8">
      <c r="B515" s="444" t="s">
        <v>253</v>
      </c>
      <c r="C515" s="445"/>
      <c r="D515" s="179"/>
      <c r="E515" s="193"/>
      <c r="F515" s="193"/>
      <c r="G515" s="159"/>
      <c r="H515" s="175"/>
    </row>
    <row r="516" spans="2:8">
      <c r="B516" s="444"/>
      <c r="C516" s="445"/>
      <c r="D516" s="156"/>
      <c r="E516" s="169"/>
      <c r="F516" s="169"/>
      <c r="G516" s="156"/>
      <c r="H516" s="175"/>
    </row>
    <row r="517" spans="2:8">
      <c r="B517" s="444"/>
      <c r="C517" s="445"/>
      <c r="D517" s="207"/>
      <c r="E517" s="156"/>
      <c r="F517" s="169"/>
      <c r="G517" s="156"/>
      <c r="H517" s="175"/>
    </row>
    <row r="518" spans="2:8">
      <c r="B518" s="444"/>
      <c r="C518" s="445"/>
      <c r="D518" s="207"/>
      <c r="E518" s="156"/>
      <c r="F518" s="169"/>
      <c r="G518" s="156"/>
      <c r="H518" s="175"/>
    </row>
    <row r="519" spans="2:8">
      <c r="B519" s="444"/>
      <c r="C519" s="445"/>
      <c r="D519" s="209"/>
      <c r="E519" s="179"/>
      <c r="F519" s="193"/>
      <c r="G519" s="179"/>
      <c r="H519" s="194"/>
    </row>
    <row r="520" spans="2:8" ht="15" thickBot="1">
      <c r="B520" s="458"/>
      <c r="C520" s="429"/>
      <c r="D520" s="210"/>
      <c r="E520" s="206"/>
      <c r="F520" s="177"/>
      <c r="G520" s="206"/>
      <c r="H520" s="178"/>
    </row>
    <row r="521" spans="2:8" ht="15.75" thickBot="1">
      <c r="B521" s="398"/>
      <c r="C521" s="411"/>
      <c r="D521" s="211"/>
      <c r="E521" s="160"/>
      <c r="F521" s="160"/>
      <c r="G521" s="160"/>
      <c r="H521" s="167"/>
    </row>
    <row r="522" spans="2:8" ht="15.75" customHeight="1" thickBot="1">
      <c r="B522" s="166"/>
      <c r="C522" s="166"/>
      <c r="D522" s="166"/>
      <c r="E522" s="166"/>
      <c r="F522" s="405" t="s">
        <v>257</v>
      </c>
      <c r="G522" s="406"/>
      <c r="H522" s="167">
        <f>SUM(H514:H521)</f>
        <v>0</v>
      </c>
    </row>
    <row r="523" spans="2:8" ht="15" thickBot="1">
      <c r="B523" s="152" t="s">
        <v>372</v>
      </c>
    </row>
    <row r="524" spans="2:8" ht="15" thickBot="1">
      <c r="F524" s="405" t="s">
        <v>244</v>
      </c>
      <c r="G524" s="406"/>
      <c r="H524" s="378">
        <f>H522+H510+H498</f>
        <v>0</v>
      </c>
    </row>
    <row r="525" spans="2:8">
      <c r="B525" s="456"/>
      <c r="C525" s="456"/>
      <c r="D525" s="456"/>
    </row>
    <row r="526" spans="2:8" ht="15" thickBot="1"/>
    <row r="527" spans="2:8" ht="15.75" thickBot="1">
      <c r="B527" s="383" t="s">
        <v>236</v>
      </c>
      <c r="C527" s="384"/>
      <c r="D527" s="384"/>
      <c r="E527" s="384"/>
      <c r="F527" s="384"/>
      <c r="G527" s="384"/>
      <c r="H527" s="385"/>
    </row>
    <row r="528" spans="2:8" ht="15" thickBot="1"/>
    <row r="529" spans="2:8" ht="14.25" customHeight="1">
      <c r="B529" s="386" t="s">
        <v>371</v>
      </c>
      <c r="C529" s="387"/>
      <c r="D529" s="387"/>
      <c r="E529" s="387"/>
      <c r="F529" s="387"/>
      <c r="G529" s="387"/>
      <c r="H529" s="388"/>
    </row>
    <row r="530" spans="2:8" ht="14.25" customHeight="1" thickBot="1">
      <c r="B530" s="389"/>
      <c r="C530" s="390"/>
      <c r="D530" s="390"/>
      <c r="E530" s="390"/>
      <c r="F530" s="390"/>
      <c r="G530" s="390"/>
      <c r="H530" s="391"/>
    </row>
    <row r="531" spans="2:8" ht="15" thickBot="1">
      <c r="B531" s="153"/>
      <c r="C531" s="153"/>
      <c r="D531" s="153"/>
      <c r="E531" s="153"/>
      <c r="F531" s="153"/>
      <c r="G531" s="153"/>
      <c r="H531" s="153"/>
    </row>
    <row r="532" spans="2:8">
      <c r="B532" s="154" t="s">
        <v>237</v>
      </c>
      <c r="C532" s="154" t="s">
        <v>78</v>
      </c>
      <c r="D532" s="154" t="s">
        <v>81</v>
      </c>
      <c r="E532" s="392" t="s">
        <v>238</v>
      </c>
      <c r="F532" s="393"/>
      <c r="G532" s="393"/>
      <c r="H532" s="394"/>
    </row>
    <row r="533" spans="2:8" ht="15" thickBot="1">
      <c r="B533" s="155">
        <f>'CUADRO PPAL'!B47</f>
        <v>4</v>
      </c>
      <c r="C533" s="155" t="str">
        <f>'CUADRO PPAL'!B49</f>
        <v>4.2</v>
      </c>
      <c r="D533" s="168" t="str">
        <f>'CUADRO PPAL'!D49</f>
        <v>UND</v>
      </c>
      <c r="E533" s="457" t="str">
        <f>'CUADRO PPAL'!C49</f>
        <v>Suministro e Instalación de Porteria Futbol 5, Incluye Malla</v>
      </c>
      <c r="F533" s="452"/>
      <c r="G533" s="452"/>
      <c r="H533" s="453"/>
    </row>
    <row r="534" spans="2:8" ht="15" thickBot="1"/>
    <row r="535" spans="2:8" ht="15" thickBot="1">
      <c r="B535" s="398" t="s">
        <v>128</v>
      </c>
      <c r="C535" s="399"/>
      <c r="D535" s="399"/>
      <c r="E535" s="399"/>
      <c r="F535" s="399"/>
      <c r="G535" s="399"/>
      <c r="H535" s="400"/>
    </row>
    <row r="536" spans="2:8" ht="15" thickBot="1">
      <c r="B536" s="401" t="s">
        <v>79</v>
      </c>
      <c r="C536" s="402"/>
      <c r="D536" s="402"/>
      <c r="E536" s="160" t="s">
        <v>232</v>
      </c>
      <c r="F536" s="160" t="s">
        <v>239</v>
      </c>
      <c r="G536" s="160" t="s">
        <v>82</v>
      </c>
      <c r="H536" s="161" t="s">
        <v>240</v>
      </c>
    </row>
    <row r="537" spans="2:8">
      <c r="B537" s="407" t="s">
        <v>315</v>
      </c>
      <c r="C537" s="408"/>
      <c r="D537" s="408"/>
      <c r="E537" s="159">
        <v>1</v>
      </c>
      <c r="F537" s="169"/>
      <c r="G537" s="159"/>
      <c r="H537" s="169">
        <f>F537*G537</f>
        <v>0</v>
      </c>
    </row>
    <row r="538" spans="2:8">
      <c r="B538" s="438" t="s">
        <v>316</v>
      </c>
      <c r="C538" s="439"/>
      <c r="D538" s="439"/>
      <c r="E538" s="156">
        <v>1</v>
      </c>
      <c r="F538" s="193"/>
      <c r="G538" s="156"/>
      <c r="H538" s="185">
        <f>F538*G538</f>
        <v>0</v>
      </c>
    </row>
    <row r="539" spans="2:8">
      <c r="B539" s="438"/>
      <c r="C539" s="439"/>
      <c r="D539" s="439"/>
      <c r="E539" s="156"/>
      <c r="F539" s="156"/>
      <c r="G539" s="156"/>
      <c r="H539" s="158"/>
    </row>
    <row r="540" spans="2:8">
      <c r="B540" s="438"/>
      <c r="C540" s="439"/>
      <c r="D540" s="439"/>
      <c r="E540" s="156"/>
      <c r="F540" s="156"/>
      <c r="G540" s="156"/>
      <c r="H540" s="158"/>
    </row>
    <row r="541" spans="2:8">
      <c r="B541" s="438"/>
      <c r="C541" s="439"/>
      <c r="D541" s="439"/>
      <c r="E541" s="156"/>
      <c r="F541" s="156"/>
      <c r="G541" s="156"/>
      <c r="H541" s="158"/>
    </row>
    <row r="542" spans="2:8">
      <c r="B542" s="438"/>
      <c r="C542" s="439"/>
      <c r="D542" s="439"/>
      <c r="E542" s="156"/>
      <c r="F542" s="156"/>
      <c r="G542" s="156"/>
      <c r="H542" s="158"/>
    </row>
    <row r="543" spans="2:8" ht="15" thickBot="1">
      <c r="B543" s="454"/>
      <c r="C543" s="455"/>
      <c r="D543" s="455"/>
      <c r="E543" s="162"/>
      <c r="F543" s="162"/>
      <c r="G543" s="162"/>
      <c r="H543" s="163"/>
    </row>
    <row r="544" spans="2:8" ht="15" thickBot="1">
      <c r="B544" s="401"/>
      <c r="C544" s="402"/>
      <c r="D544" s="402"/>
      <c r="E544" s="160"/>
      <c r="F544" s="164"/>
      <c r="G544" s="164"/>
      <c r="H544" s="165"/>
    </row>
    <row r="545" spans="2:8" ht="15" thickBot="1">
      <c r="B545" s="166"/>
      <c r="C545" s="166"/>
      <c r="D545" s="166"/>
      <c r="E545" s="166"/>
      <c r="F545" s="405" t="s">
        <v>241</v>
      </c>
      <c r="G545" s="406"/>
      <c r="H545" s="188">
        <f>SUM(H537:H544)</f>
        <v>0</v>
      </c>
    </row>
    <row r="546" spans="2:8" ht="15" thickBot="1"/>
    <row r="547" spans="2:8" ht="15" thickBot="1">
      <c r="B547" s="398" t="s">
        <v>242</v>
      </c>
      <c r="C547" s="399"/>
      <c r="D547" s="399"/>
      <c r="E547" s="399"/>
      <c r="F547" s="399"/>
      <c r="G547" s="399"/>
      <c r="H547" s="400"/>
    </row>
    <row r="548" spans="2:8" ht="15" thickBot="1">
      <c r="B548" s="401" t="s">
        <v>79</v>
      </c>
      <c r="C548" s="402"/>
      <c r="D548" s="402"/>
      <c r="E548" s="160" t="s">
        <v>84</v>
      </c>
      <c r="F548" s="160" t="s">
        <v>245</v>
      </c>
      <c r="G548" s="160" t="s">
        <v>248</v>
      </c>
      <c r="H548" s="161" t="s">
        <v>240</v>
      </c>
    </row>
    <row r="549" spans="2:8">
      <c r="B549" s="407" t="s">
        <v>251</v>
      </c>
      <c r="C549" s="408"/>
      <c r="D549" s="408"/>
      <c r="E549" s="159" t="s">
        <v>250</v>
      </c>
      <c r="F549" s="159"/>
      <c r="G549" s="183"/>
      <c r="H549" s="189">
        <f>H569*G549</f>
        <v>0</v>
      </c>
    </row>
    <row r="550" spans="2:8">
      <c r="B550" s="438"/>
      <c r="C550" s="439"/>
      <c r="D550" s="439"/>
      <c r="E550" s="156"/>
      <c r="F550" s="156"/>
      <c r="G550" s="156"/>
      <c r="H550" s="190"/>
    </row>
    <row r="551" spans="2:8">
      <c r="B551" s="438"/>
      <c r="C551" s="439"/>
      <c r="D551" s="439"/>
      <c r="E551" s="156"/>
      <c r="F551" s="156"/>
      <c r="G551" s="156"/>
      <c r="H551" s="158"/>
    </row>
    <row r="552" spans="2:8">
      <c r="B552" s="438"/>
      <c r="C552" s="439"/>
      <c r="D552" s="439"/>
      <c r="E552" s="156"/>
      <c r="F552" s="156"/>
      <c r="G552" s="156"/>
      <c r="H552" s="158"/>
    </row>
    <row r="553" spans="2:8">
      <c r="B553" s="438"/>
      <c r="C553" s="439"/>
      <c r="D553" s="439"/>
      <c r="E553" s="156"/>
      <c r="F553" s="156"/>
      <c r="G553" s="156"/>
      <c r="H553" s="158"/>
    </row>
    <row r="554" spans="2:8">
      <c r="B554" s="438"/>
      <c r="C554" s="439"/>
      <c r="D554" s="439"/>
      <c r="E554" s="156"/>
      <c r="F554" s="156"/>
      <c r="G554" s="156"/>
      <c r="H554" s="158"/>
    </row>
    <row r="555" spans="2:8" ht="15" thickBot="1">
      <c r="B555" s="454"/>
      <c r="C555" s="455"/>
      <c r="D555" s="455"/>
      <c r="E555" s="162"/>
      <c r="F555" s="162"/>
      <c r="G555" s="162"/>
      <c r="H555" s="163"/>
    </row>
    <row r="556" spans="2:8" ht="15" thickBot="1">
      <c r="B556" s="401"/>
      <c r="C556" s="402"/>
      <c r="D556" s="402"/>
      <c r="E556" s="160"/>
      <c r="F556" s="164"/>
      <c r="G556" s="164"/>
      <c r="H556" s="165"/>
    </row>
    <row r="557" spans="2:8" ht="15" thickBot="1">
      <c r="B557" s="166"/>
      <c r="C557" s="166"/>
      <c r="D557" s="166"/>
      <c r="E557" s="166"/>
      <c r="F557" s="405" t="s">
        <v>243</v>
      </c>
      <c r="G557" s="406"/>
      <c r="H557" s="191">
        <f>SUM(H549:H556)</f>
        <v>0</v>
      </c>
    </row>
    <row r="558" spans="2:8" ht="15" thickBot="1"/>
    <row r="559" spans="2:8" ht="15" thickBot="1">
      <c r="B559" s="398" t="s">
        <v>143</v>
      </c>
      <c r="C559" s="399"/>
      <c r="D559" s="399"/>
      <c r="E559" s="399"/>
      <c r="F559" s="399"/>
      <c r="G559" s="399"/>
      <c r="H559" s="400"/>
    </row>
    <row r="560" spans="2:8" ht="15" thickBot="1">
      <c r="B560" s="398" t="s">
        <v>79</v>
      </c>
      <c r="C560" s="411"/>
      <c r="D560" s="160" t="s">
        <v>247</v>
      </c>
      <c r="E560" s="160" t="s">
        <v>98</v>
      </c>
      <c r="F560" s="160" t="s">
        <v>100</v>
      </c>
      <c r="G560" s="160" t="s">
        <v>246</v>
      </c>
      <c r="H560" s="161" t="s">
        <v>240</v>
      </c>
    </row>
    <row r="561" spans="2:10">
      <c r="B561" s="412" t="s">
        <v>252</v>
      </c>
      <c r="C561" s="413"/>
      <c r="D561" s="157"/>
      <c r="E561" s="173"/>
      <c r="F561" s="173"/>
      <c r="G561" s="156"/>
      <c r="H561" s="174"/>
    </row>
    <row r="562" spans="2:10">
      <c r="B562" s="444" t="s">
        <v>253</v>
      </c>
      <c r="C562" s="445"/>
      <c r="D562" s="179"/>
      <c r="E562" s="193"/>
      <c r="F562" s="193"/>
      <c r="G562" s="159"/>
      <c r="H562" s="175"/>
    </row>
    <row r="563" spans="2:10">
      <c r="B563" s="444"/>
      <c r="C563" s="445"/>
      <c r="D563" s="156"/>
      <c r="E563" s="169"/>
      <c r="F563" s="169"/>
      <c r="G563" s="156"/>
      <c r="H563" s="175"/>
    </row>
    <row r="564" spans="2:10">
      <c r="B564" s="444"/>
      <c r="C564" s="445"/>
      <c r="D564" s="207"/>
      <c r="E564" s="156"/>
      <c r="F564" s="169"/>
      <c r="G564" s="156"/>
      <c r="H564" s="175"/>
    </row>
    <row r="565" spans="2:10">
      <c r="B565" s="444"/>
      <c r="C565" s="445"/>
      <c r="D565" s="207"/>
      <c r="E565" s="156"/>
      <c r="F565" s="169"/>
      <c r="G565" s="156"/>
      <c r="H565" s="175"/>
    </row>
    <row r="566" spans="2:10">
      <c r="B566" s="444"/>
      <c r="C566" s="445"/>
      <c r="D566" s="209"/>
      <c r="E566" s="179"/>
      <c r="F566" s="193"/>
      <c r="G566" s="179"/>
      <c r="H566" s="194"/>
    </row>
    <row r="567" spans="2:10" ht="15" thickBot="1">
      <c r="B567" s="458"/>
      <c r="C567" s="429"/>
      <c r="D567" s="210"/>
      <c r="E567" s="206"/>
      <c r="F567" s="177"/>
      <c r="G567" s="206"/>
      <c r="H567" s="178"/>
    </row>
    <row r="568" spans="2:10" ht="15.75" thickBot="1">
      <c r="B568" s="398"/>
      <c r="C568" s="411"/>
      <c r="D568" s="211"/>
      <c r="E568" s="160"/>
      <c r="F568" s="160"/>
      <c r="G568" s="160"/>
      <c r="H568" s="167"/>
    </row>
    <row r="569" spans="2:10" ht="15.75" customHeight="1" thickBot="1">
      <c r="B569" s="166"/>
      <c r="C569" s="166"/>
      <c r="D569" s="166"/>
      <c r="E569" s="166"/>
      <c r="F569" s="405" t="s">
        <v>257</v>
      </c>
      <c r="G569" s="406"/>
      <c r="H569" s="167">
        <f>SUM(H561:H568)</f>
        <v>0</v>
      </c>
    </row>
    <row r="570" spans="2:10" ht="15.75" customHeight="1" thickBot="1">
      <c r="B570" s="152" t="s">
        <v>372</v>
      </c>
    </row>
    <row r="571" spans="2:10" ht="15" thickBot="1">
      <c r="F571" s="405" t="s">
        <v>244</v>
      </c>
      <c r="G571" s="406"/>
      <c r="H571" s="377">
        <f>H569+H557+H545</f>
        <v>0</v>
      </c>
    </row>
    <row r="572" spans="2:10">
      <c r="B572" s="456"/>
      <c r="C572" s="456"/>
      <c r="D572" s="456"/>
      <c r="J572" s="192"/>
    </row>
    <row r="573" spans="2:10">
      <c r="J573" s="192"/>
    </row>
    <row r="574" spans="2:10" ht="15" thickBot="1">
      <c r="J574" s="192"/>
    </row>
    <row r="575" spans="2:10" ht="15.75" thickBot="1">
      <c r="B575" s="383" t="s">
        <v>236</v>
      </c>
      <c r="C575" s="384"/>
      <c r="D575" s="384"/>
      <c r="E575" s="384"/>
      <c r="F575" s="384"/>
      <c r="G575" s="384"/>
      <c r="H575" s="385"/>
    </row>
    <row r="576" spans="2:10" ht="15" thickBot="1"/>
    <row r="577" spans="2:8" ht="14.25" customHeight="1">
      <c r="B577" s="386" t="s">
        <v>371</v>
      </c>
      <c r="C577" s="387"/>
      <c r="D577" s="387"/>
      <c r="E577" s="387"/>
      <c r="F577" s="387"/>
      <c r="G577" s="387"/>
      <c r="H577" s="388"/>
    </row>
    <row r="578" spans="2:8" ht="14.25" customHeight="1" thickBot="1">
      <c r="B578" s="389"/>
      <c r="C578" s="390"/>
      <c r="D578" s="390"/>
      <c r="E578" s="390"/>
      <c r="F578" s="390"/>
      <c r="G578" s="390"/>
      <c r="H578" s="391"/>
    </row>
    <row r="579" spans="2:8" ht="15" thickBot="1">
      <c r="B579" s="153"/>
      <c r="C579" s="153"/>
      <c r="D579" s="153"/>
      <c r="E579" s="153"/>
      <c r="F579" s="153"/>
      <c r="G579" s="153"/>
      <c r="H579" s="153"/>
    </row>
    <row r="580" spans="2:8">
      <c r="B580" s="154" t="s">
        <v>237</v>
      </c>
      <c r="C580" s="154" t="s">
        <v>78</v>
      </c>
      <c r="D580" s="154" t="s">
        <v>81</v>
      </c>
      <c r="E580" s="392" t="s">
        <v>238</v>
      </c>
      <c r="F580" s="393"/>
      <c r="G580" s="393"/>
      <c r="H580" s="394"/>
    </row>
    <row r="581" spans="2:8" ht="15" thickBot="1">
      <c r="B581" s="155">
        <f>'CUADRO PPAL'!B47</f>
        <v>4</v>
      </c>
      <c r="C581" s="155" t="e">
        <f>'CUADRO PPAL'!#REF!</f>
        <v>#REF!</v>
      </c>
      <c r="D581" s="168" t="e">
        <f>'CUADRO PPAL'!#REF!</f>
        <v>#REF!</v>
      </c>
      <c r="E581" s="457" t="e">
        <f>'CUADRO PPAL'!#REF!</f>
        <v>#REF!</v>
      </c>
      <c r="F581" s="452"/>
      <c r="G581" s="452"/>
      <c r="H581" s="453"/>
    </row>
    <row r="582" spans="2:8" ht="24" customHeight="1" thickBot="1"/>
    <row r="583" spans="2:8" ht="15" thickBot="1">
      <c r="B583" s="398" t="s">
        <v>128</v>
      </c>
      <c r="C583" s="399"/>
      <c r="D583" s="399"/>
      <c r="E583" s="399"/>
      <c r="F583" s="399"/>
      <c r="G583" s="399"/>
      <c r="H583" s="400"/>
    </row>
    <row r="584" spans="2:8" ht="15" thickBot="1">
      <c r="B584" s="401" t="s">
        <v>79</v>
      </c>
      <c r="C584" s="402"/>
      <c r="D584" s="402"/>
      <c r="E584" s="160" t="s">
        <v>232</v>
      </c>
      <c r="F584" s="160" t="s">
        <v>239</v>
      </c>
      <c r="G584" s="160" t="s">
        <v>82</v>
      </c>
      <c r="H584" s="161" t="s">
        <v>240</v>
      </c>
    </row>
    <row r="585" spans="2:8">
      <c r="B585" s="421" t="s">
        <v>313</v>
      </c>
      <c r="C585" s="422"/>
      <c r="D585" s="422"/>
      <c r="E585" s="157" t="str">
        <f>'APUs Basicos'!B295</f>
        <v>M3</v>
      </c>
      <c r="F585" s="173"/>
      <c r="G585" s="195"/>
      <c r="H585" s="174">
        <f>(F585)*G585</f>
        <v>0</v>
      </c>
    </row>
    <row r="586" spans="2:8">
      <c r="B586" s="440"/>
      <c r="C586" s="441"/>
      <c r="D586" s="441"/>
      <c r="E586" s="179"/>
      <c r="F586" s="193"/>
      <c r="G586" s="179"/>
      <c r="H586" s="194">
        <f t="shared" ref="H586:H589" si="9">(F586)*G586</f>
        <v>0</v>
      </c>
    </row>
    <row r="587" spans="2:8">
      <c r="B587" s="440"/>
      <c r="C587" s="441"/>
      <c r="D587" s="441"/>
      <c r="E587" s="179"/>
      <c r="F587" s="193"/>
      <c r="G587" s="179"/>
      <c r="H587" s="194">
        <f t="shared" si="9"/>
        <v>0</v>
      </c>
    </row>
    <row r="588" spans="2:8">
      <c r="B588" s="440"/>
      <c r="C588" s="441"/>
      <c r="D588" s="441"/>
      <c r="E588" s="179"/>
      <c r="F588" s="193"/>
      <c r="G588" s="179"/>
      <c r="H588" s="194">
        <f t="shared" si="9"/>
        <v>0</v>
      </c>
    </row>
    <row r="589" spans="2:8">
      <c r="B589" s="440"/>
      <c r="C589" s="441"/>
      <c r="D589" s="441"/>
      <c r="E589" s="179"/>
      <c r="F589" s="193"/>
      <c r="G589" s="179"/>
      <c r="H589" s="194">
        <f t="shared" si="9"/>
        <v>0</v>
      </c>
    </row>
    <row r="590" spans="2:8">
      <c r="B590" s="440"/>
      <c r="C590" s="441"/>
      <c r="D590" s="441"/>
      <c r="E590" s="179"/>
      <c r="F590" s="193"/>
      <c r="G590" s="179"/>
      <c r="H590" s="194">
        <f t="shared" ref="H590:H591" si="10">(E590*F590)*G590</f>
        <v>0</v>
      </c>
    </row>
    <row r="591" spans="2:8" ht="15" thickBot="1">
      <c r="B591" s="461"/>
      <c r="C591" s="462"/>
      <c r="D591" s="462"/>
      <c r="E591" s="197"/>
      <c r="F591" s="198"/>
      <c r="G591" s="197"/>
      <c r="H591" s="199">
        <f t="shared" si="10"/>
        <v>0</v>
      </c>
    </row>
    <row r="592" spans="2:8" ht="15" thickBot="1">
      <c r="B592" s="401"/>
      <c r="C592" s="402"/>
      <c r="D592" s="402"/>
      <c r="E592" s="160"/>
      <c r="F592" s="164"/>
      <c r="G592" s="164"/>
      <c r="H592" s="165"/>
    </row>
    <row r="593" spans="2:8" ht="15" thickBot="1">
      <c r="B593" s="166"/>
      <c r="C593" s="166"/>
      <c r="D593" s="166"/>
      <c r="E593" s="166"/>
      <c r="F593" s="405" t="s">
        <v>241</v>
      </c>
      <c r="G593" s="406"/>
      <c r="H593" s="181">
        <f>SUM(H585:H592)</f>
        <v>0</v>
      </c>
    </row>
    <row r="594" spans="2:8" ht="15" thickBot="1"/>
    <row r="595" spans="2:8" ht="15" thickBot="1">
      <c r="B595" s="398" t="s">
        <v>242</v>
      </c>
      <c r="C595" s="399"/>
      <c r="D595" s="399"/>
      <c r="E595" s="399"/>
      <c r="F595" s="399"/>
      <c r="G595" s="399"/>
      <c r="H595" s="400"/>
    </row>
    <row r="596" spans="2:8" ht="15" thickBot="1">
      <c r="B596" s="401" t="s">
        <v>79</v>
      </c>
      <c r="C596" s="402"/>
      <c r="D596" s="402"/>
      <c r="E596" s="160" t="s">
        <v>84</v>
      </c>
      <c r="F596" s="160" t="s">
        <v>245</v>
      </c>
      <c r="G596" s="160" t="s">
        <v>248</v>
      </c>
      <c r="H596" s="161" t="s">
        <v>240</v>
      </c>
    </row>
    <row r="597" spans="2:8">
      <c r="B597" s="407" t="s">
        <v>251</v>
      </c>
      <c r="C597" s="408"/>
      <c r="D597" s="408"/>
      <c r="E597" s="159" t="s">
        <v>250</v>
      </c>
      <c r="F597" s="159"/>
      <c r="G597" s="183"/>
      <c r="H597" s="184">
        <f>H617*G597</f>
        <v>0</v>
      </c>
    </row>
    <row r="598" spans="2:8">
      <c r="B598" s="438" t="s">
        <v>314</v>
      </c>
      <c r="C598" s="439"/>
      <c r="D598" s="439"/>
      <c r="E598" s="156"/>
      <c r="F598" s="169"/>
      <c r="G598" s="156"/>
      <c r="H598" s="185">
        <f>F598*G598</f>
        <v>0</v>
      </c>
    </row>
    <row r="599" spans="2:8">
      <c r="B599" s="438" t="s">
        <v>311</v>
      </c>
      <c r="C599" s="439"/>
      <c r="D599" s="439"/>
      <c r="E599" s="156"/>
      <c r="F599" s="169"/>
      <c r="G599" s="156"/>
      <c r="H599" s="185">
        <f>F599*G599</f>
        <v>0</v>
      </c>
    </row>
    <row r="600" spans="2:8">
      <c r="B600" s="438"/>
      <c r="C600" s="439"/>
      <c r="D600" s="439"/>
      <c r="E600" s="156"/>
      <c r="F600" s="169"/>
      <c r="G600" s="156"/>
      <c r="H600" s="158"/>
    </row>
    <row r="601" spans="2:8">
      <c r="B601" s="438"/>
      <c r="C601" s="439"/>
      <c r="D601" s="439"/>
      <c r="E601" s="156"/>
      <c r="F601" s="169"/>
      <c r="G601" s="156"/>
      <c r="H601" s="158"/>
    </row>
    <row r="602" spans="2:8">
      <c r="B602" s="438"/>
      <c r="C602" s="439"/>
      <c r="D602" s="439"/>
      <c r="E602" s="156"/>
      <c r="F602" s="169"/>
      <c r="G602" s="156"/>
      <c r="H602" s="158"/>
    </row>
    <row r="603" spans="2:8" ht="15" thickBot="1">
      <c r="B603" s="454"/>
      <c r="C603" s="455"/>
      <c r="D603" s="455"/>
      <c r="E603" s="162"/>
      <c r="F603" s="169"/>
      <c r="G603" s="162"/>
      <c r="H603" s="163"/>
    </row>
    <row r="604" spans="2:8" ht="15" thickBot="1">
      <c r="B604" s="401"/>
      <c r="C604" s="402"/>
      <c r="D604" s="402"/>
      <c r="E604" s="160"/>
      <c r="F604" s="164"/>
      <c r="G604" s="164"/>
      <c r="H604" s="165"/>
    </row>
    <row r="605" spans="2:8" ht="15" thickBot="1">
      <c r="B605" s="166"/>
      <c r="C605" s="166"/>
      <c r="D605" s="166"/>
      <c r="E605" s="166"/>
      <c r="F605" s="405" t="s">
        <v>243</v>
      </c>
      <c r="G605" s="406"/>
      <c r="H605" s="186">
        <f>SUM(H597:H603)</f>
        <v>0</v>
      </c>
    </row>
    <row r="606" spans="2:8" ht="15" thickBot="1"/>
    <row r="607" spans="2:8" ht="15" thickBot="1">
      <c r="B607" s="398" t="s">
        <v>143</v>
      </c>
      <c r="C607" s="399"/>
      <c r="D607" s="399"/>
      <c r="E607" s="399"/>
      <c r="F607" s="399"/>
      <c r="G607" s="399"/>
      <c r="H607" s="400"/>
    </row>
    <row r="608" spans="2:8" ht="15" thickBot="1">
      <c r="B608" s="398" t="s">
        <v>79</v>
      </c>
      <c r="C608" s="411"/>
      <c r="D608" s="160" t="s">
        <v>247</v>
      </c>
      <c r="E608" s="160" t="s">
        <v>98</v>
      </c>
      <c r="F608" s="160" t="s">
        <v>100</v>
      </c>
      <c r="G608" s="160" t="s">
        <v>246</v>
      </c>
      <c r="H608" s="161" t="s">
        <v>240</v>
      </c>
    </row>
    <row r="609" spans="2:10">
      <c r="B609" s="412" t="s">
        <v>252</v>
      </c>
      <c r="C609" s="413"/>
      <c r="D609" s="157"/>
      <c r="E609" s="173"/>
      <c r="F609" s="173"/>
      <c r="G609" s="156"/>
      <c r="H609" s="174"/>
    </row>
    <row r="610" spans="2:10">
      <c r="B610" s="444" t="s">
        <v>253</v>
      </c>
      <c r="C610" s="445"/>
      <c r="D610" s="179"/>
      <c r="E610" s="193"/>
      <c r="F610" s="193"/>
      <c r="G610" s="159"/>
      <c r="H610" s="175"/>
    </row>
    <row r="611" spans="2:10">
      <c r="B611" s="444"/>
      <c r="C611" s="445"/>
      <c r="D611" s="156"/>
      <c r="E611" s="169"/>
      <c r="F611" s="169"/>
      <c r="G611" s="156"/>
      <c r="H611" s="175"/>
    </row>
    <row r="612" spans="2:10">
      <c r="B612" s="444"/>
      <c r="C612" s="445"/>
      <c r="D612" s="207"/>
      <c r="E612" s="156"/>
      <c r="F612" s="169"/>
      <c r="G612" s="156"/>
      <c r="H612" s="175"/>
    </row>
    <row r="613" spans="2:10">
      <c r="B613" s="444"/>
      <c r="C613" s="445"/>
      <c r="D613" s="207"/>
      <c r="E613" s="156"/>
      <c r="F613" s="169"/>
      <c r="G613" s="156"/>
      <c r="H613" s="175"/>
    </row>
    <row r="614" spans="2:10">
      <c r="B614" s="444"/>
      <c r="C614" s="445"/>
      <c r="D614" s="209"/>
      <c r="E614" s="179"/>
      <c r="F614" s="193"/>
      <c r="G614" s="179"/>
      <c r="H614" s="194"/>
    </row>
    <row r="615" spans="2:10" ht="15" thickBot="1">
      <c r="B615" s="458"/>
      <c r="C615" s="429"/>
      <c r="D615" s="210"/>
      <c r="E615" s="206"/>
      <c r="F615" s="177"/>
      <c r="G615" s="206"/>
      <c r="H615" s="178"/>
    </row>
    <row r="616" spans="2:10" ht="15.75" thickBot="1">
      <c r="B616" s="398"/>
      <c r="C616" s="411"/>
      <c r="D616" s="211"/>
      <c r="E616" s="160"/>
      <c r="F616" s="160"/>
      <c r="G616" s="160"/>
      <c r="H616" s="167"/>
    </row>
    <row r="617" spans="2:10" ht="15.75" customHeight="1" thickBot="1">
      <c r="B617" s="166"/>
      <c r="C617" s="166"/>
      <c r="D617" s="166"/>
      <c r="E617" s="166"/>
      <c r="F617" s="405" t="s">
        <v>257</v>
      </c>
      <c r="G617" s="406"/>
      <c r="H617" s="167">
        <f>SUM(H609:H616)</f>
        <v>0</v>
      </c>
    </row>
    <row r="618" spans="2:10" ht="15.75" customHeight="1" thickBot="1">
      <c r="B618" s="152" t="s">
        <v>372</v>
      </c>
    </row>
    <row r="619" spans="2:10" ht="15" thickBot="1">
      <c r="F619" s="405" t="s">
        <v>244</v>
      </c>
      <c r="G619" s="406"/>
      <c r="H619" s="378">
        <f>H617+H605+H593</f>
        <v>0</v>
      </c>
      <c r="J619" s="192"/>
    </row>
    <row r="620" spans="2:10">
      <c r="B620" s="456"/>
      <c r="C620" s="456"/>
      <c r="D620" s="456"/>
    </row>
  </sheetData>
  <mergeCells count="502">
    <mergeCell ref="B572:D572"/>
    <mergeCell ref="B620:D620"/>
    <mergeCell ref="B95:D95"/>
    <mergeCell ref="B141:D141"/>
    <mergeCell ref="B189:D189"/>
    <mergeCell ref="B237:D237"/>
    <mergeCell ref="B285:D285"/>
    <mergeCell ref="B333:D333"/>
    <mergeCell ref="B382:D382"/>
    <mergeCell ref="B430:D430"/>
    <mergeCell ref="B478:D478"/>
    <mergeCell ref="B400:D400"/>
    <mergeCell ref="B401:D401"/>
    <mergeCell ref="B402:D402"/>
    <mergeCell ref="B354:D354"/>
    <mergeCell ref="B329:D329"/>
    <mergeCell ref="B337:H337"/>
    <mergeCell ref="B339:H340"/>
    <mergeCell ref="E342:H342"/>
    <mergeCell ref="E343:H343"/>
    <mergeCell ref="B318:D318"/>
    <mergeCell ref="F319:G319"/>
    <mergeCell ref="B321:H321"/>
    <mergeCell ref="B323:C323"/>
    <mergeCell ref="F427:G427"/>
    <mergeCell ref="F429:G429"/>
    <mergeCell ref="B410:D410"/>
    <mergeCell ref="B411:D411"/>
    <mergeCell ref="B412:D412"/>
    <mergeCell ref="B413:D413"/>
    <mergeCell ref="B414:D414"/>
    <mergeCell ref="F415:G415"/>
    <mergeCell ref="B417:H417"/>
    <mergeCell ref="B418:C418"/>
    <mergeCell ref="B419:C419"/>
    <mergeCell ref="B420:C420"/>
    <mergeCell ref="B421:C421"/>
    <mergeCell ref="B422:C422"/>
    <mergeCell ref="B423:C423"/>
    <mergeCell ref="B424:C424"/>
    <mergeCell ref="B425:C425"/>
    <mergeCell ref="B426:C426"/>
    <mergeCell ref="F403:G403"/>
    <mergeCell ref="B405:H405"/>
    <mergeCell ref="B406:D406"/>
    <mergeCell ref="B407:D407"/>
    <mergeCell ref="B408:D408"/>
    <mergeCell ref="B409:D409"/>
    <mergeCell ref="E390:H390"/>
    <mergeCell ref="E391:H391"/>
    <mergeCell ref="B393:H393"/>
    <mergeCell ref="B394:D394"/>
    <mergeCell ref="B395:D395"/>
    <mergeCell ref="B396:D396"/>
    <mergeCell ref="B397:D397"/>
    <mergeCell ref="B398:D398"/>
    <mergeCell ref="B399:D399"/>
    <mergeCell ref="F379:G379"/>
    <mergeCell ref="F381:G381"/>
    <mergeCell ref="B385:H385"/>
    <mergeCell ref="B387:H388"/>
    <mergeCell ref="B364:D364"/>
    <mergeCell ref="B365:D365"/>
    <mergeCell ref="B366:D366"/>
    <mergeCell ref="F367:G367"/>
    <mergeCell ref="B369:H369"/>
    <mergeCell ref="B370:C370"/>
    <mergeCell ref="B371:C371"/>
    <mergeCell ref="B372:C372"/>
    <mergeCell ref="B373:C373"/>
    <mergeCell ref="B374:C374"/>
    <mergeCell ref="B375:C375"/>
    <mergeCell ref="B376:C376"/>
    <mergeCell ref="B377:C377"/>
    <mergeCell ref="B378:C378"/>
    <mergeCell ref="F355:G355"/>
    <mergeCell ref="B357:H357"/>
    <mergeCell ref="B358:D358"/>
    <mergeCell ref="B359:D359"/>
    <mergeCell ref="B360:D360"/>
    <mergeCell ref="B361:D361"/>
    <mergeCell ref="B362:D362"/>
    <mergeCell ref="B363:D363"/>
    <mergeCell ref="B345:H345"/>
    <mergeCell ref="B346:D346"/>
    <mergeCell ref="B347:D347"/>
    <mergeCell ref="B348:D348"/>
    <mergeCell ref="B349:D349"/>
    <mergeCell ref="B350:D350"/>
    <mergeCell ref="B351:D351"/>
    <mergeCell ref="B352:D352"/>
    <mergeCell ref="B353:D353"/>
    <mergeCell ref="B324:C324"/>
    <mergeCell ref="B325:C325"/>
    <mergeCell ref="B326:C326"/>
    <mergeCell ref="B327:C327"/>
    <mergeCell ref="B328:C328"/>
    <mergeCell ref="B322:C322"/>
    <mergeCell ref="F330:G330"/>
    <mergeCell ref="F332:G332"/>
    <mergeCell ref="B309:H309"/>
    <mergeCell ref="B310:D310"/>
    <mergeCell ref="B311:D311"/>
    <mergeCell ref="B312:D312"/>
    <mergeCell ref="B313:D313"/>
    <mergeCell ref="B314:D314"/>
    <mergeCell ref="B315:D315"/>
    <mergeCell ref="B316:D316"/>
    <mergeCell ref="B317:D317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F307:G307"/>
    <mergeCell ref="B289:H289"/>
    <mergeCell ref="B291:H292"/>
    <mergeCell ref="E294:H294"/>
    <mergeCell ref="E295:H295"/>
    <mergeCell ref="B297:H297"/>
    <mergeCell ref="B298:D298"/>
    <mergeCell ref="B273:H273"/>
    <mergeCell ref="B281:D281"/>
    <mergeCell ref="B274:C274"/>
    <mergeCell ref="B275:C275"/>
    <mergeCell ref="B276:C276"/>
    <mergeCell ref="B277:C277"/>
    <mergeCell ref="B278:C278"/>
    <mergeCell ref="B279:C279"/>
    <mergeCell ref="B280:C280"/>
    <mergeCell ref="F282:G282"/>
    <mergeCell ref="F284:G284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F271:G271"/>
    <mergeCell ref="B253:D253"/>
    <mergeCell ref="B254:D254"/>
    <mergeCell ref="B255:D255"/>
    <mergeCell ref="B256:D256"/>
    <mergeCell ref="B257:D257"/>
    <mergeCell ref="B258:D258"/>
    <mergeCell ref="F259:G259"/>
    <mergeCell ref="B261:H261"/>
    <mergeCell ref="B262:D262"/>
    <mergeCell ref="B226:C226"/>
    <mergeCell ref="B241:H241"/>
    <mergeCell ref="B243:H244"/>
    <mergeCell ref="E246:H246"/>
    <mergeCell ref="E247:H247"/>
    <mergeCell ref="B249:H249"/>
    <mergeCell ref="B250:D250"/>
    <mergeCell ref="B251:D251"/>
    <mergeCell ref="B252:D252"/>
    <mergeCell ref="B233:D233"/>
    <mergeCell ref="B227:C227"/>
    <mergeCell ref="B228:C228"/>
    <mergeCell ref="B229:C229"/>
    <mergeCell ref="B230:C230"/>
    <mergeCell ref="B231:C231"/>
    <mergeCell ref="B232:C232"/>
    <mergeCell ref="F234:G234"/>
    <mergeCell ref="F236:G236"/>
    <mergeCell ref="B217:D217"/>
    <mergeCell ref="B218:D218"/>
    <mergeCell ref="B219:D219"/>
    <mergeCell ref="B220:D220"/>
    <mergeCell ref="B221:D221"/>
    <mergeCell ref="B222:D222"/>
    <mergeCell ref="F223:G223"/>
    <mergeCell ref="B225:H225"/>
    <mergeCell ref="B207:D207"/>
    <mergeCell ref="B208:D208"/>
    <mergeCell ref="B209:D209"/>
    <mergeCell ref="B210:D210"/>
    <mergeCell ref="F211:G211"/>
    <mergeCell ref="B213:H213"/>
    <mergeCell ref="B214:D214"/>
    <mergeCell ref="B215:D215"/>
    <mergeCell ref="B216:D216"/>
    <mergeCell ref="F163:G163"/>
    <mergeCell ref="B165:H165"/>
    <mergeCell ref="B166:D166"/>
    <mergeCell ref="B167:D167"/>
    <mergeCell ref="B168:D168"/>
    <mergeCell ref="B169:D169"/>
    <mergeCell ref="B170:D170"/>
    <mergeCell ref="B195:H196"/>
    <mergeCell ref="E198:H198"/>
    <mergeCell ref="B171:D171"/>
    <mergeCell ref="B172:D172"/>
    <mergeCell ref="B173:D173"/>
    <mergeCell ref="B174:D174"/>
    <mergeCell ref="F175:G175"/>
    <mergeCell ref="B177:H177"/>
    <mergeCell ref="B178:C178"/>
    <mergeCell ref="B179:C179"/>
    <mergeCell ref="B180:C180"/>
    <mergeCell ref="B181:C181"/>
    <mergeCell ref="B182:C182"/>
    <mergeCell ref="B183:C183"/>
    <mergeCell ref="B184:C184"/>
    <mergeCell ref="E199:H199"/>
    <mergeCell ref="B201:H201"/>
    <mergeCell ref="B202:D202"/>
    <mergeCell ref="B203:D203"/>
    <mergeCell ref="B204:D204"/>
    <mergeCell ref="B205:D205"/>
    <mergeCell ref="B206:D206"/>
    <mergeCell ref="B185:D185"/>
    <mergeCell ref="F188:G188"/>
    <mergeCell ref="B193:H193"/>
    <mergeCell ref="F186:G186"/>
    <mergeCell ref="B158:D158"/>
    <mergeCell ref="B159:D159"/>
    <mergeCell ref="B160:D160"/>
    <mergeCell ref="B125:D125"/>
    <mergeCell ref="B126:D126"/>
    <mergeCell ref="F127:G127"/>
    <mergeCell ref="B129:H129"/>
    <mergeCell ref="F115:G115"/>
    <mergeCell ref="B117:H117"/>
    <mergeCell ref="B118:D118"/>
    <mergeCell ref="B119:D119"/>
    <mergeCell ref="B120:D120"/>
    <mergeCell ref="B121:D121"/>
    <mergeCell ref="B122:D122"/>
    <mergeCell ref="B123:D123"/>
    <mergeCell ref="B124:D124"/>
    <mergeCell ref="F605:G605"/>
    <mergeCell ref="B607:H607"/>
    <mergeCell ref="B600:D600"/>
    <mergeCell ref="B601:D601"/>
    <mergeCell ref="B602:D602"/>
    <mergeCell ref="B603:D603"/>
    <mergeCell ref="B604:D604"/>
    <mergeCell ref="B595:H595"/>
    <mergeCell ref="B596:D596"/>
    <mergeCell ref="B597:D597"/>
    <mergeCell ref="B598:D598"/>
    <mergeCell ref="B599:D599"/>
    <mergeCell ref="B608:C608"/>
    <mergeCell ref="B609:C609"/>
    <mergeCell ref="B610:C610"/>
    <mergeCell ref="F617:G617"/>
    <mergeCell ref="F619:G619"/>
    <mergeCell ref="B611:C611"/>
    <mergeCell ref="B612:C612"/>
    <mergeCell ref="B613:C613"/>
    <mergeCell ref="B614:C614"/>
    <mergeCell ref="B615:C615"/>
    <mergeCell ref="B616:C616"/>
    <mergeCell ref="B589:D589"/>
    <mergeCell ref="B590:D590"/>
    <mergeCell ref="B591:D591"/>
    <mergeCell ref="B592:D592"/>
    <mergeCell ref="F593:G593"/>
    <mergeCell ref="B560:C560"/>
    <mergeCell ref="B584:D584"/>
    <mergeCell ref="B585:D585"/>
    <mergeCell ref="B586:D586"/>
    <mergeCell ref="B587:D587"/>
    <mergeCell ref="B588:D588"/>
    <mergeCell ref="B575:H575"/>
    <mergeCell ref="B577:H578"/>
    <mergeCell ref="E580:H580"/>
    <mergeCell ref="E581:H581"/>
    <mergeCell ref="B583:H583"/>
    <mergeCell ref="F569:G569"/>
    <mergeCell ref="F571:G571"/>
    <mergeCell ref="B561:C561"/>
    <mergeCell ref="B562:C562"/>
    <mergeCell ref="B563:C563"/>
    <mergeCell ref="B564:C564"/>
    <mergeCell ref="B565:C565"/>
    <mergeCell ref="B566:C566"/>
    <mergeCell ref="B567:C567"/>
    <mergeCell ref="B568:C568"/>
    <mergeCell ref="B537:D537"/>
    <mergeCell ref="B538:D538"/>
    <mergeCell ref="B527:H527"/>
    <mergeCell ref="B529:H530"/>
    <mergeCell ref="E532:H532"/>
    <mergeCell ref="B555:D555"/>
    <mergeCell ref="B556:D556"/>
    <mergeCell ref="F557:G557"/>
    <mergeCell ref="B559:H559"/>
    <mergeCell ref="B550:D550"/>
    <mergeCell ref="B551:D551"/>
    <mergeCell ref="B552:D552"/>
    <mergeCell ref="B553:D553"/>
    <mergeCell ref="B554:D554"/>
    <mergeCell ref="B544:D544"/>
    <mergeCell ref="F545:G545"/>
    <mergeCell ref="B547:H547"/>
    <mergeCell ref="B548:D548"/>
    <mergeCell ref="B549:D549"/>
    <mergeCell ref="B539:D539"/>
    <mergeCell ref="B540:D540"/>
    <mergeCell ref="B541:D541"/>
    <mergeCell ref="B542:D542"/>
    <mergeCell ref="B543:D543"/>
    <mergeCell ref="F522:G522"/>
    <mergeCell ref="F524:G524"/>
    <mergeCell ref="B509:D509"/>
    <mergeCell ref="F510:G510"/>
    <mergeCell ref="B512:H512"/>
    <mergeCell ref="B513:C513"/>
    <mergeCell ref="B514:C514"/>
    <mergeCell ref="B515:C515"/>
    <mergeCell ref="B516:C516"/>
    <mergeCell ref="B517:C517"/>
    <mergeCell ref="B518:C518"/>
    <mergeCell ref="B519:C519"/>
    <mergeCell ref="B520:C520"/>
    <mergeCell ref="B521:C521"/>
    <mergeCell ref="E533:H533"/>
    <mergeCell ref="B535:H535"/>
    <mergeCell ref="B536:D536"/>
    <mergeCell ref="B525:D525"/>
    <mergeCell ref="B504:D504"/>
    <mergeCell ref="B505:D505"/>
    <mergeCell ref="B506:D506"/>
    <mergeCell ref="B507:D507"/>
    <mergeCell ref="B508:D508"/>
    <mergeCell ref="F498:G498"/>
    <mergeCell ref="B500:H500"/>
    <mergeCell ref="B501:D501"/>
    <mergeCell ref="B502:D502"/>
    <mergeCell ref="B503:D503"/>
    <mergeCell ref="B493:D493"/>
    <mergeCell ref="B494:D494"/>
    <mergeCell ref="B495:D495"/>
    <mergeCell ref="B496:D496"/>
    <mergeCell ref="B497:D497"/>
    <mergeCell ref="B488:H488"/>
    <mergeCell ref="B489:D489"/>
    <mergeCell ref="B490:D490"/>
    <mergeCell ref="B491:D491"/>
    <mergeCell ref="B492:D492"/>
    <mergeCell ref="B480:H480"/>
    <mergeCell ref="B482:H483"/>
    <mergeCell ref="E485:H485"/>
    <mergeCell ref="E486:H486"/>
    <mergeCell ref="F475:G475"/>
    <mergeCell ref="F477:G477"/>
    <mergeCell ref="B462:D462"/>
    <mergeCell ref="F463:G463"/>
    <mergeCell ref="B465:H465"/>
    <mergeCell ref="B470:C470"/>
    <mergeCell ref="B471:C471"/>
    <mergeCell ref="B472:C472"/>
    <mergeCell ref="B473:C473"/>
    <mergeCell ref="B474:C474"/>
    <mergeCell ref="B457:D457"/>
    <mergeCell ref="B458:D458"/>
    <mergeCell ref="B459:D459"/>
    <mergeCell ref="B460:D460"/>
    <mergeCell ref="B461:D461"/>
    <mergeCell ref="B466:C466"/>
    <mergeCell ref="B467:C467"/>
    <mergeCell ref="B468:C468"/>
    <mergeCell ref="B469:C469"/>
    <mergeCell ref="B91:D91"/>
    <mergeCell ref="B444:D444"/>
    <mergeCell ref="B445:D445"/>
    <mergeCell ref="F94:G94"/>
    <mergeCell ref="B433:H433"/>
    <mergeCell ref="B435:H436"/>
    <mergeCell ref="E438:H438"/>
    <mergeCell ref="E439:H439"/>
    <mergeCell ref="B97:H97"/>
    <mergeCell ref="B99:H100"/>
    <mergeCell ref="E102:H102"/>
    <mergeCell ref="E103:H103"/>
    <mergeCell ref="B105:H105"/>
    <mergeCell ref="B106:D106"/>
    <mergeCell ref="B107:D107"/>
    <mergeCell ref="B108:D108"/>
    <mergeCell ref="B109:D109"/>
    <mergeCell ref="B110:D110"/>
    <mergeCell ref="B111:D111"/>
    <mergeCell ref="B112:D112"/>
    <mergeCell ref="F138:G138"/>
    <mergeCell ref="F140:G140"/>
    <mergeCell ref="B145:H145"/>
    <mergeCell ref="B147:H148"/>
    <mergeCell ref="B39:C39"/>
    <mergeCell ref="B40:C40"/>
    <mergeCell ref="B41:C41"/>
    <mergeCell ref="B161:D161"/>
    <mergeCell ref="B162:D162"/>
    <mergeCell ref="F68:G68"/>
    <mergeCell ref="B70:H70"/>
    <mergeCell ref="B79:D79"/>
    <mergeCell ref="F80:G80"/>
    <mergeCell ref="B73:D73"/>
    <mergeCell ref="B74:D74"/>
    <mergeCell ref="B75:D75"/>
    <mergeCell ref="B76:D76"/>
    <mergeCell ref="B77:D77"/>
    <mergeCell ref="B71:D71"/>
    <mergeCell ref="B72:D72"/>
    <mergeCell ref="B113:D113"/>
    <mergeCell ref="B114:D114"/>
    <mergeCell ref="B90:C90"/>
    <mergeCell ref="B130:C130"/>
    <mergeCell ref="B131:C131"/>
    <mergeCell ref="B132:C132"/>
    <mergeCell ref="B133:C133"/>
    <mergeCell ref="B134:C134"/>
    <mergeCell ref="B25:D25"/>
    <mergeCell ref="B26:D26"/>
    <mergeCell ref="B27:D27"/>
    <mergeCell ref="B28:D28"/>
    <mergeCell ref="B29:D29"/>
    <mergeCell ref="B30:D30"/>
    <mergeCell ref="B62:D62"/>
    <mergeCell ref="B63:D63"/>
    <mergeCell ref="B64:D64"/>
    <mergeCell ref="B59:D59"/>
    <mergeCell ref="B60:D60"/>
    <mergeCell ref="B61:D61"/>
    <mergeCell ref="B50:H50"/>
    <mergeCell ref="B52:H53"/>
    <mergeCell ref="B31:D31"/>
    <mergeCell ref="F32:G32"/>
    <mergeCell ref="B34:H34"/>
    <mergeCell ref="F44:G44"/>
    <mergeCell ref="F46:G46"/>
    <mergeCell ref="B43:D43"/>
    <mergeCell ref="B35:C35"/>
    <mergeCell ref="B36:C36"/>
    <mergeCell ref="B37:C37"/>
    <mergeCell ref="B38:C38"/>
    <mergeCell ref="B2:H2"/>
    <mergeCell ref="B4:H5"/>
    <mergeCell ref="E7:H7"/>
    <mergeCell ref="E8:H8"/>
    <mergeCell ref="B10:H10"/>
    <mergeCell ref="B24:D24"/>
    <mergeCell ref="B12:D12"/>
    <mergeCell ref="B13:D13"/>
    <mergeCell ref="B14:D14"/>
    <mergeCell ref="B15:D15"/>
    <mergeCell ref="B16:D16"/>
    <mergeCell ref="B17:D17"/>
    <mergeCell ref="B18:D18"/>
    <mergeCell ref="B19:D19"/>
    <mergeCell ref="F20:G20"/>
    <mergeCell ref="B22:H22"/>
    <mergeCell ref="B23:D23"/>
    <mergeCell ref="B11:D11"/>
    <mergeCell ref="B42:C42"/>
    <mergeCell ref="B83:C83"/>
    <mergeCell ref="B84:C84"/>
    <mergeCell ref="B85:C85"/>
    <mergeCell ref="B86:C86"/>
    <mergeCell ref="B87:C87"/>
    <mergeCell ref="B88:C88"/>
    <mergeCell ref="B89:C89"/>
    <mergeCell ref="B78:D78"/>
    <mergeCell ref="B82:H82"/>
    <mergeCell ref="E56:H56"/>
    <mergeCell ref="B58:H58"/>
    <mergeCell ref="B67:D67"/>
    <mergeCell ref="E55:H55"/>
    <mergeCell ref="B65:D65"/>
    <mergeCell ref="B66:D66"/>
    <mergeCell ref="B47:D47"/>
    <mergeCell ref="F92:G92"/>
    <mergeCell ref="F451:G451"/>
    <mergeCell ref="B453:H453"/>
    <mergeCell ref="B454:D454"/>
    <mergeCell ref="B455:D455"/>
    <mergeCell ref="B456:D456"/>
    <mergeCell ref="B446:D446"/>
    <mergeCell ref="B447:D447"/>
    <mergeCell ref="B448:D448"/>
    <mergeCell ref="B449:D449"/>
    <mergeCell ref="B450:D450"/>
    <mergeCell ref="B441:H441"/>
    <mergeCell ref="B442:D442"/>
    <mergeCell ref="B443:D443"/>
    <mergeCell ref="B135:C135"/>
    <mergeCell ref="B136:C136"/>
    <mergeCell ref="E150:H150"/>
    <mergeCell ref="B137:D137"/>
    <mergeCell ref="E151:H151"/>
    <mergeCell ref="B153:H153"/>
    <mergeCell ref="B154:D154"/>
    <mergeCell ref="B155:D155"/>
    <mergeCell ref="B156:D156"/>
    <mergeCell ref="B157:D157"/>
  </mergeCells>
  <pageMargins left="0.51181102362204722" right="0.51181102362204722" top="0.74803149606299213" bottom="0.74803149606299213" header="0.31496062992125984" footer="0.31496062992125984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opLeftCell="A23"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8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387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2</v>
      </c>
      <c r="D8" s="691"/>
      <c r="E8" s="691"/>
      <c r="F8" s="691"/>
      <c r="G8" s="692"/>
      <c r="H8" s="693" t="s">
        <v>125</v>
      </c>
      <c r="I8" s="695"/>
      <c r="J8" s="722">
        <v>86750</v>
      </c>
      <c r="K8" s="722"/>
    </row>
    <row r="9" spans="1:13" ht="15">
      <c r="A9" s="135"/>
      <c r="B9" s="139" t="s">
        <v>126</v>
      </c>
      <c r="C9" s="690">
        <v>0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151</v>
      </c>
      <c r="C13" s="702"/>
      <c r="D13" s="702"/>
      <c r="E13" s="703"/>
      <c r="F13" s="146" t="s">
        <v>138</v>
      </c>
      <c r="G13" s="139">
        <v>1</v>
      </c>
      <c r="H13" s="147">
        <f>55000/1.19/2.4</f>
        <v>19257.703081232496</v>
      </c>
      <c r="I13" s="139">
        <v>1.19</v>
      </c>
      <c r="J13" s="139">
        <v>1</v>
      </c>
      <c r="K13" s="147">
        <f t="shared" ref="K13:K23" si="0">G13*H13*I13*J13</f>
        <v>22916.666666666668</v>
      </c>
      <c r="M13" s="150" t="s">
        <v>152</v>
      </c>
    </row>
    <row r="14" spans="1:13" ht="15">
      <c r="A14" s="135"/>
      <c r="B14" s="690" t="s">
        <v>153</v>
      </c>
      <c r="C14" s="691"/>
      <c r="D14" s="691"/>
      <c r="E14" s="692"/>
      <c r="F14" s="146" t="s">
        <v>132</v>
      </c>
      <c r="G14" s="139">
        <f>1/10</f>
        <v>0.1</v>
      </c>
      <c r="H14" s="147">
        <f>33280/1.19</f>
        <v>27966.386554621851</v>
      </c>
      <c r="I14" s="139">
        <v>1.19</v>
      </c>
      <c r="J14" s="139">
        <v>1</v>
      </c>
      <c r="K14" s="147">
        <f t="shared" si="0"/>
        <v>3328.0000000000005</v>
      </c>
      <c r="M14" s="150" t="s">
        <v>154</v>
      </c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26244.666666666668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/>
      <c r="C27" s="691"/>
      <c r="D27" s="691"/>
      <c r="E27" s="692"/>
      <c r="F27" s="146"/>
      <c r="G27" s="139"/>
      <c r="H27" s="147"/>
      <c r="I27" s="139"/>
      <c r="J27" s="139"/>
      <c r="K27" s="147">
        <f t="shared" ref="K27" si="1">G27*H27*I27*J27</f>
        <v>0</v>
      </c>
      <c r="M27" s="150"/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/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(K24+K31)*0.3/1.3</f>
        <v>6056.4615384615381</v>
      </c>
      <c r="I34" s="139" t="s">
        <v>146</v>
      </c>
      <c r="J34" s="139">
        <v>1</v>
      </c>
      <c r="K34" s="147">
        <f>G34*H34*J34</f>
        <v>6056.4615384615381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6056.4615384615381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32301.128205128207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hyperlinks>
    <hyperlink ref="M13" r:id="rId1"/>
    <hyperlink ref="M14" r:id="rId2"/>
  </hyperlinks>
  <pageMargins left="0.7" right="0.7" top="0.75" bottom="0.75" header="0.3" footer="0.3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opLeftCell="A23"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9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388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2</v>
      </c>
      <c r="D8" s="691"/>
      <c r="E8" s="691"/>
      <c r="F8" s="691"/>
      <c r="G8" s="692"/>
      <c r="H8" s="693" t="s">
        <v>125</v>
      </c>
      <c r="I8" s="695"/>
      <c r="J8" s="722">
        <v>71700</v>
      </c>
      <c r="K8" s="722"/>
    </row>
    <row r="9" spans="1:13" ht="15">
      <c r="A9" s="135"/>
      <c r="B9" s="139" t="s">
        <v>126</v>
      </c>
      <c r="C9" s="690">
        <v>6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155</v>
      </c>
      <c r="C13" s="702"/>
      <c r="D13" s="702"/>
      <c r="E13" s="703"/>
      <c r="F13" s="146" t="s">
        <v>138</v>
      </c>
      <c r="G13" s="139">
        <v>1</v>
      </c>
      <c r="H13" s="147">
        <f>55000/1.19/2.4</f>
        <v>19257.703081232496</v>
      </c>
      <c r="I13" s="139">
        <v>1.19</v>
      </c>
      <c r="J13" s="139">
        <v>1</v>
      </c>
      <c r="K13" s="147">
        <f t="shared" ref="K13:K23" si="0">G13*H13*I13*J13</f>
        <v>22916.666666666668</v>
      </c>
      <c r="M13" s="150" t="s">
        <v>152</v>
      </c>
    </row>
    <row r="14" spans="1:13" ht="15">
      <c r="A14" s="135"/>
      <c r="B14" s="690" t="s">
        <v>156</v>
      </c>
      <c r="C14" s="691"/>
      <c r="D14" s="691"/>
      <c r="E14" s="692"/>
      <c r="F14" s="146" t="s">
        <v>132</v>
      </c>
      <c r="G14" s="139">
        <f>1/10</f>
        <v>0.1</v>
      </c>
      <c r="H14" s="147">
        <f>33280/1.19</f>
        <v>27966.386554621851</v>
      </c>
      <c r="I14" s="139">
        <v>1.19</v>
      </c>
      <c r="J14" s="139">
        <v>1</v>
      </c>
      <c r="K14" s="147">
        <f t="shared" si="0"/>
        <v>3328.0000000000005</v>
      </c>
      <c r="M14" s="150" t="s">
        <v>154</v>
      </c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26244.666666666668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/>
      <c r="C27" s="691"/>
      <c r="D27" s="691"/>
      <c r="E27" s="692"/>
      <c r="F27" s="146"/>
      <c r="G27" s="139"/>
      <c r="H27" s="147"/>
      <c r="I27" s="139"/>
      <c r="J27" s="139"/>
      <c r="K27" s="147">
        <f t="shared" ref="K27" si="1">G27*H27*I27*J27</f>
        <v>0</v>
      </c>
      <c r="M27" s="150"/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/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(K24+K31)*0.3/1.3</f>
        <v>6056.4615384615381</v>
      </c>
      <c r="I34" s="139" t="s">
        <v>146</v>
      </c>
      <c r="J34" s="139">
        <v>1</v>
      </c>
      <c r="K34" s="147">
        <f>G34*H34*J34</f>
        <v>6056.4615384615381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6056.4615384615381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32301.128205128207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hyperlinks>
    <hyperlink ref="M13" r:id="rId1"/>
    <hyperlink ref="M14" r:id="rId2"/>
  </hyperlinks>
  <pageMargins left="0.7" right="0.7" top="0.75" bottom="0.75" header="0.3" footer="0.3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opLeftCell="A23"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10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389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2</v>
      </c>
      <c r="D8" s="691"/>
      <c r="E8" s="691"/>
      <c r="F8" s="691"/>
      <c r="G8" s="692"/>
      <c r="H8" s="693" t="s">
        <v>125</v>
      </c>
      <c r="I8" s="695"/>
      <c r="J8" s="722">
        <v>52700</v>
      </c>
      <c r="K8" s="722"/>
    </row>
    <row r="9" spans="1:13" ht="15">
      <c r="A9" s="135"/>
      <c r="B9" s="139" t="s">
        <v>126</v>
      </c>
      <c r="C9" s="690">
        <v>0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204</v>
      </c>
      <c r="C13" s="702"/>
      <c r="D13" s="702"/>
      <c r="E13" s="703"/>
      <c r="F13" s="146" t="s">
        <v>138</v>
      </c>
      <c r="G13" s="139">
        <v>1</v>
      </c>
      <c r="H13" s="147">
        <f>68162/1.19/2.4</f>
        <v>23866.246498599445</v>
      </c>
      <c r="I13" s="139">
        <v>1.19</v>
      </c>
      <c r="J13" s="139">
        <v>1</v>
      </c>
      <c r="K13" s="147">
        <f t="shared" ref="K13:K23" si="0">G13*H13*I13*J13</f>
        <v>28400.833333333339</v>
      </c>
      <c r="M13" s="150" t="s">
        <v>205</v>
      </c>
    </row>
    <row r="14" spans="1:13" ht="15">
      <c r="A14" s="135"/>
      <c r="B14" s="690" t="s">
        <v>206</v>
      </c>
      <c r="C14" s="691"/>
      <c r="D14" s="691"/>
      <c r="E14" s="692"/>
      <c r="F14" s="146" t="s">
        <v>132</v>
      </c>
      <c r="G14" s="139">
        <f>1/10</f>
        <v>0.1</v>
      </c>
      <c r="H14" s="147">
        <f>33280/1.19</f>
        <v>27966.386554621851</v>
      </c>
      <c r="I14" s="139">
        <v>1.19</v>
      </c>
      <c r="J14" s="139">
        <v>1</v>
      </c>
      <c r="K14" s="147">
        <f t="shared" si="0"/>
        <v>3328.0000000000005</v>
      </c>
      <c r="M14" s="150" t="s">
        <v>154</v>
      </c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31728.833333333339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/>
      <c r="C27" s="691"/>
      <c r="D27" s="691"/>
      <c r="E27" s="692"/>
      <c r="F27" s="146"/>
      <c r="G27" s="139"/>
      <c r="H27" s="147"/>
      <c r="I27" s="139"/>
      <c r="J27" s="139"/>
      <c r="K27" s="147">
        <f t="shared" ref="K27" si="1">G27*H27*I27*J27</f>
        <v>0</v>
      </c>
      <c r="M27" s="150"/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/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(K24+K31)*0.5/1.3</f>
        <v>12203.397435897437</v>
      </c>
      <c r="I34" s="139" t="s">
        <v>146</v>
      </c>
      <c r="J34" s="139">
        <v>1</v>
      </c>
      <c r="K34" s="147">
        <f>G34*H34*J34</f>
        <v>12203.397435897437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12203.397435897437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43932.23076923078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hyperlinks>
    <hyperlink ref="M14" r:id="rId1"/>
  </hyperlinks>
  <pageMargins left="0.7" right="0.7" top="0.75" bottom="0.75" header="0.3" footer="0.3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opLeftCell="A4"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11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390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386</v>
      </c>
      <c r="D8" s="691"/>
      <c r="E8" s="691"/>
      <c r="F8" s="691"/>
      <c r="G8" s="692"/>
      <c r="H8" s="693" t="s">
        <v>125</v>
      </c>
      <c r="I8" s="695"/>
      <c r="J8" s="722">
        <v>767860</v>
      </c>
      <c r="K8" s="722"/>
    </row>
    <row r="9" spans="1:13" ht="15">
      <c r="A9" s="135"/>
      <c r="B9" s="139" t="s">
        <v>126</v>
      </c>
      <c r="C9" s="690">
        <v>1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157</v>
      </c>
      <c r="C13" s="702"/>
      <c r="D13" s="702"/>
      <c r="E13" s="703"/>
      <c r="F13" s="146" t="s">
        <v>132</v>
      </c>
      <c r="G13" s="139">
        <v>1</v>
      </c>
      <c r="H13" s="147">
        <v>300000</v>
      </c>
      <c r="I13" s="139">
        <v>1.19</v>
      </c>
      <c r="J13" s="139">
        <v>1</v>
      </c>
      <c r="K13" s="147">
        <f t="shared" ref="K13:K23" si="0">G13*H13*I13*J13</f>
        <v>357000</v>
      </c>
      <c r="M13" s="150" t="s">
        <v>158</v>
      </c>
    </row>
    <row r="14" spans="1:13" ht="15">
      <c r="A14" s="135"/>
      <c r="B14" s="690" t="s">
        <v>159</v>
      </c>
      <c r="C14" s="691"/>
      <c r="D14" s="691"/>
      <c r="E14" s="692"/>
      <c r="F14" s="146" t="s">
        <v>132</v>
      </c>
      <c r="G14" s="139">
        <v>1</v>
      </c>
      <c r="H14" s="147">
        <v>80000</v>
      </c>
      <c r="I14" s="139">
        <v>1.19</v>
      </c>
      <c r="J14" s="139">
        <v>1</v>
      </c>
      <c r="K14" s="147">
        <f t="shared" si="0"/>
        <v>95200</v>
      </c>
      <c r="M14" s="150" t="s">
        <v>160</v>
      </c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>
        <v>1.19</v>
      </c>
      <c r="J15" s="139">
        <v>1</v>
      </c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452200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 t="s">
        <v>137</v>
      </c>
      <c r="C27" s="691"/>
      <c r="D27" s="691"/>
      <c r="E27" s="692"/>
      <c r="F27" s="146" t="s">
        <v>138</v>
      </c>
      <c r="G27" s="139">
        <v>2</v>
      </c>
      <c r="H27" s="147">
        <v>2570</v>
      </c>
      <c r="I27" s="139">
        <v>1.19</v>
      </c>
      <c r="J27" s="139">
        <v>1</v>
      </c>
      <c r="K27" s="147">
        <f t="shared" ref="K27:K28" si="1">G27*H27*I27*J27</f>
        <v>6116.5999999999995</v>
      </c>
      <c r="M27" s="150" t="s">
        <v>139</v>
      </c>
    </row>
    <row r="28" spans="1:13" ht="15">
      <c r="A28" s="135"/>
      <c r="B28" s="690" t="s">
        <v>140</v>
      </c>
      <c r="C28" s="691"/>
      <c r="D28" s="691"/>
      <c r="E28" s="692"/>
      <c r="F28" s="146" t="s">
        <v>141</v>
      </c>
      <c r="G28" s="139">
        <v>2</v>
      </c>
      <c r="H28" s="147">
        <v>400</v>
      </c>
      <c r="I28" s="139">
        <v>1.19</v>
      </c>
      <c r="J28" s="139">
        <v>1</v>
      </c>
      <c r="K28" s="147">
        <f t="shared" si="1"/>
        <v>952</v>
      </c>
      <c r="M28" s="150" t="s">
        <v>142</v>
      </c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7068.5999999999995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(K24+K31)*0.5/1.3</f>
        <v>176641.76923076922</v>
      </c>
      <c r="I34" s="139" t="s">
        <v>146</v>
      </c>
      <c r="J34" s="139">
        <v>1</v>
      </c>
      <c r="K34" s="147">
        <f>G34*H34*J34</f>
        <v>176641.76923076922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176641.76923076922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635910.36923076923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hyperlinks>
    <hyperlink ref="M13" r:id="rId1" location="searchVariation=42329863522&amp;position=18&amp;search_layout=stack&amp;type=item&amp;tracking_id=c992cc2a-6341-4cf2-a3ea-ee781ae60e4d/" display="https://articulo.mercadolibre.com.co/MCO-531595388-lampara-para-exterior-solar-led-de-90w-con-sensor-de-luz-_JM?searchVariation=42329863522#searchVariation=42329863522&amp;position=18&amp;search_layout=stack&amp;type=item&amp;tracking_id=c992cc2a-6341-4cf2-a3ea-ee781ae60e4d/"/>
    <hyperlink ref="M28" r:id="rId2"/>
    <hyperlink ref="M27" r:id="rId3"/>
    <hyperlink ref="M14" r:id="rId4"/>
  </hyperlinks>
  <pageMargins left="0.7" right="0.7" top="0.75" bottom="0.75" header="0.3" footer="0.3"/>
  <drawing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opLeftCell="B22" zoomScale="106" zoomScaleNormal="106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28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391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386</v>
      </c>
      <c r="D8" s="691"/>
      <c r="E8" s="691"/>
      <c r="F8" s="691"/>
      <c r="G8" s="692"/>
      <c r="H8" s="693" t="s">
        <v>125</v>
      </c>
      <c r="I8" s="695"/>
      <c r="J8" s="722">
        <v>1469650</v>
      </c>
      <c r="K8" s="722"/>
    </row>
    <row r="9" spans="1:13" ht="15">
      <c r="A9" s="135"/>
      <c r="B9" s="139" t="s">
        <v>126</v>
      </c>
      <c r="C9" s="690">
        <v>1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161</v>
      </c>
      <c r="C13" s="702"/>
      <c r="D13" s="702"/>
      <c r="E13" s="703"/>
      <c r="F13" s="146" t="s">
        <v>132</v>
      </c>
      <c r="G13" s="139">
        <v>1</v>
      </c>
      <c r="H13" s="147">
        <v>970000</v>
      </c>
      <c r="I13" s="139">
        <v>1.19</v>
      </c>
      <c r="J13" s="139">
        <v>1</v>
      </c>
      <c r="K13" s="147">
        <f t="shared" ref="K13:K23" si="0">G13*H13*I13*J13</f>
        <v>1154300</v>
      </c>
      <c r="M13" s="150"/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1154300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 t="s">
        <v>137</v>
      </c>
      <c r="C27" s="691"/>
      <c r="D27" s="691"/>
      <c r="E27" s="692"/>
      <c r="F27" s="146" t="s">
        <v>138</v>
      </c>
      <c r="G27" s="139">
        <v>2</v>
      </c>
      <c r="H27" s="147">
        <v>2570</v>
      </c>
      <c r="I27" s="139">
        <v>1.19</v>
      </c>
      <c r="J27" s="139">
        <v>1</v>
      </c>
      <c r="K27" s="147">
        <f t="shared" ref="K27:K29" si="1">G27*H27*I27*J27</f>
        <v>6116.5999999999995</v>
      </c>
      <c r="M27" s="150" t="s">
        <v>139</v>
      </c>
    </row>
    <row r="28" spans="1:13" ht="15">
      <c r="A28" s="135"/>
      <c r="B28" s="690" t="s">
        <v>140</v>
      </c>
      <c r="C28" s="691"/>
      <c r="D28" s="691"/>
      <c r="E28" s="692"/>
      <c r="F28" s="146" t="s">
        <v>141</v>
      </c>
      <c r="G28" s="139">
        <v>2</v>
      </c>
      <c r="H28" s="147">
        <v>400</v>
      </c>
      <c r="I28" s="139">
        <v>1.19</v>
      </c>
      <c r="J28" s="139">
        <v>1</v>
      </c>
      <c r="K28" s="147">
        <f t="shared" si="1"/>
        <v>952</v>
      </c>
      <c r="M28" s="150" t="s">
        <v>142</v>
      </c>
    </row>
    <row r="29" spans="1:13" ht="15">
      <c r="A29" s="135"/>
      <c r="B29" s="690" t="s">
        <v>162</v>
      </c>
      <c r="C29" s="691"/>
      <c r="D29" s="691"/>
      <c r="E29" s="692"/>
      <c r="F29" s="146" t="s">
        <v>145</v>
      </c>
      <c r="G29" s="139">
        <v>1</v>
      </c>
      <c r="H29" s="147">
        <f>34650/1.19/1.3</f>
        <v>22398.19004524887</v>
      </c>
      <c r="I29" s="139">
        <v>1.19</v>
      </c>
      <c r="J29" s="139">
        <v>1</v>
      </c>
      <c r="K29" s="147">
        <f t="shared" si="1"/>
        <v>26653.846153846152</v>
      </c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33722.446153846155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(K24+K31)*0.5/1.3</f>
        <v>456931.71005917154</v>
      </c>
      <c r="I34" s="139" t="s">
        <v>146</v>
      </c>
      <c r="J34" s="139">
        <v>1</v>
      </c>
      <c r="K34" s="147">
        <f>G34*H34*J34</f>
        <v>456931.71005917154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456931.71005917154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1644954.1562130176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hyperlinks>
    <hyperlink ref="M28" r:id="rId1"/>
    <hyperlink ref="M27" r:id="rId2"/>
  </hyperlinks>
  <pageMargins left="0.7" right="0.7" top="0.75" bottom="0.75" header="0.3" footer="0.3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33"/>
  <sheetViews>
    <sheetView topLeftCell="A112" zoomScale="90" zoomScaleNormal="90" workbookViewId="0">
      <selection activeCell="H46" sqref="H46"/>
    </sheetView>
  </sheetViews>
  <sheetFormatPr baseColWidth="10" defaultRowHeight="14.25"/>
  <cols>
    <col min="1" max="1" width="2.75" style="152" customWidth="1"/>
    <col min="2" max="5" width="11" style="152"/>
    <col min="6" max="6" width="11.5" style="152" customWidth="1"/>
    <col min="7" max="7" width="11.75" style="152" bestFit="1" customWidth="1"/>
    <col min="8" max="8" width="13" style="152" customWidth="1"/>
    <col min="9" max="9" width="14.125" style="152" bestFit="1" customWidth="1"/>
    <col min="10" max="10" width="14.125" style="152" hidden="1" customWidth="1"/>
    <col min="11" max="11" width="12.625" style="152" bestFit="1" customWidth="1"/>
    <col min="12" max="12" width="11.625" style="152" bestFit="1" customWidth="1"/>
    <col min="13" max="16384" width="11" style="152"/>
  </cols>
  <sheetData>
    <row r="1" spans="2:8" ht="15" thickBot="1"/>
    <row r="2" spans="2:8" ht="15.75" thickBot="1">
      <c r="B2" s="383" t="s">
        <v>236</v>
      </c>
      <c r="C2" s="384"/>
      <c r="D2" s="384"/>
      <c r="E2" s="384"/>
      <c r="F2" s="384"/>
      <c r="G2" s="384"/>
      <c r="H2" s="385"/>
    </row>
    <row r="3" spans="2:8" ht="15" thickBot="1"/>
    <row r="4" spans="2:8" ht="14.25" customHeight="1">
      <c r="B4" s="386" t="s">
        <v>371</v>
      </c>
      <c r="C4" s="387"/>
      <c r="D4" s="387"/>
      <c r="E4" s="387"/>
      <c r="F4" s="387"/>
      <c r="G4" s="387"/>
      <c r="H4" s="388"/>
    </row>
    <row r="5" spans="2:8" ht="15" thickBot="1">
      <c r="B5" s="389"/>
      <c r="C5" s="390"/>
      <c r="D5" s="390"/>
      <c r="E5" s="390"/>
      <c r="F5" s="390"/>
      <c r="G5" s="390"/>
      <c r="H5" s="391"/>
    </row>
    <row r="6" spans="2:8" ht="15" thickBot="1">
      <c r="B6" s="153"/>
      <c r="C6" s="153"/>
      <c r="D6" s="153"/>
      <c r="E6" s="153"/>
      <c r="F6" s="153"/>
      <c r="G6" s="153"/>
      <c r="H6" s="153"/>
    </row>
    <row r="7" spans="2:8">
      <c r="B7" s="154" t="s">
        <v>81</v>
      </c>
      <c r="C7" s="465" t="s">
        <v>238</v>
      </c>
      <c r="D7" s="466"/>
      <c r="E7" s="466"/>
      <c r="F7" s="466"/>
      <c r="G7" s="466"/>
      <c r="H7" s="467"/>
    </row>
    <row r="8" spans="2:8" ht="15" thickBot="1">
      <c r="B8" s="155" t="s">
        <v>4</v>
      </c>
      <c r="C8" s="468" t="s">
        <v>279</v>
      </c>
      <c r="D8" s="469"/>
      <c r="E8" s="469"/>
      <c r="F8" s="469"/>
      <c r="G8" s="469"/>
      <c r="H8" s="470"/>
    </row>
    <row r="9" spans="2:8" ht="15" thickBot="1"/>
    <row r="10" spans="2:8" ht="15" thickBot="1">
      <c r="B10" s="398" t="s">
        <v>128</v>
      </c>
      <c r="C10" s="399"/>
      <c r="D10" s="399"/>
      <c r="E10" s="399"/>
      <c r="F10" s="399"/>
      <c r="G10" s="399"/>
      <c r="H10" s="400"/>
    </row>
    <row r="11" spans="2:8" ht="15" thickBot="1">
      <c r="B11" s="401" t="s">
        <v>79</v>
      </c>
      <c r="C11" s="402"/>
      <c r="D11" s="402"/>
      <c r="E11" s="160" t="s">
        <v>232</v>
      </c>
      <c r="F11" s="160" t="s">
        <v>239</v>
      </c>
      <c r="G11" s="160" t="s">
        <v>82</v>
      </c>
      <c r="H11" s="161" t="s">
        <v>240</v>
      </c>
    </row>
    <row r="12" spans="2:8">
      <c r="B12" s="421" t="s">
        <v>280</v>
      </c>
      <c r="C12" s="422"/>
      <c r="D12" s="422"/>
      <c r="E12" s="157" t="s">
        <v>4</v>
      </c>
      <c r="F12" s="173"/>
      <c r="G12" s="157"/>
      <c r="H12" s="174">
        <f>G12*F12</f>
        <v>0</v>
      </c>
    </row>
    <row r="13" spans="2:8">
      <c r="B13" s="409" t="s">
        <v>258</v>
      </c>
      <c r="C13" s="410"/>
      <c r="D13" s="410"/>
      <c r="E13" s="274" t="s">
        <v>4</v>
      </c>
      <c r="F13" s="169"/>
      <c r="G13" s="274"/>
      <c r="H13" s="175">
        <f t="shared" ref="H13:H18" si="0">G13*F13</f>
        <v>0</v>
      </c>
    </row>
    <row r="14" spans="2:8">
      <c r="B14" s="409"/>
      <c r="C14" s="410"/>
      <c r="D14" s="410"/>
      <c r="E14" s="274"/>
      <c r="F14" s="169"/>
      <c r="G14" s="274"/>
      <c r="H14" s="175">
        <f t="shared" si="0"/>
        <v>0</v>
      </c>
    </row>
    <row r="15" spans="2:8">
      <c r="B15" s="409"/>
      <c r="C15" s="410"/>
      <c r="D15" s="410"/>
      <c r="E15" s="274"/>
      <c r="F15" s="169"/>
      <c r="G15" s="274"/>
      <c r="H15" s="175">
        <f t="shared" si="0"/>
        <v>0</v>
      </c>
    </row>
    <row r="16" spans="2:8">
      <c r="B16" s="409"/>
      <c r="C16" s="410"/>
      <c r="D16" s="410"/>
      <c r="E16" s="274"/>
      <c r="F16" s="169"/>
      <c r="G16" s="274"/>
      <c r="H16" s="175">
        <f t="shared" si="0"/>
        <v>0</v>
      </c>
    </row>
    <row r="17" spans="2:8">
      <c r="B17" s="409"/>
      <c r="C17" s="410"/>
      <c r="D17" s="410"/>
      <c r="E17" s="274"/>
      <c r="F17" s="169"/>
      <c r="G17" s="274"/>
      <c r="H17" s="175">
        <f t="shared" si="0"/>
        <v>0</v>
      </c>
    </row>
    <row r="18" spans="2:8" ht="15" thickBot="1">
      <c r="B18" s="403"/>
      <c r="C18" s="404"/>
      <c r="D18" s="404"/>
      <c r="E18" s="275"/>
      <c r="F18" s="169"/>
      <c r="G18" s="275"/>
      <c r="H18" s="175">
        <f t="shared" si="0"/>
        <v>0</v>
      </c>
    </row>
    <row r="19" spans="2:8" ht="15" thickBot="1">
      <c r="B19" s="401" t="s">
        <v>249</v>
      </c>
      <c r="C19" s="402"/>
      <c r="D19" s="402"/>
      <c r="E19" s="160" t="s">
        <v>250</v>
      </c>
      <c r="F19" s="213"/>
      <c r="G19" s="160"/>
      <c r="H19" s="171">
        <f>SUM(H12:H18)*0.05</f>
        <v>0</v>
      </c>
    </row>
    <row r="20" spans="2:8" ht="15" thickBot="1">
      <c r="B20" s="166"/>
      <c r="C20" s="166"/>
      <c r="D20" s="166"/>
      <c r="E20" s="166"/>
      <c r="F20" s="405" t="s">
        <v>241</v>
      </c>
      <c r="G20" s="406"/>
      <c r="H20" s="171">
        <f>SUM(H12:H19)</f>
        <v>0</v>
      </c>
    </row>
    <row r="21" spans="2:8" ht="15" thickBot="1"/>
    <row r="22" spans="2:8" ht="15" thickBot="1">
      <c r="B22" s="398" t="s">
        <v>242</v>
      </c>
      <c r="C22" s="399"/>
      <c r="D22" s="399"/>
      <c r="E22" s="399"/>
      <c r="F22" s="399"/>
      <c r="G22" s="399"/>
      <c r="H22" s="400"/>
    </row>
    <row r="23" spans="2:8" ht="15" thickBot="1">
      <c r="B23" s="401" t="s">
        <v>79</v>
      </c>
      <c r="C23" s="402"/>
      <c r="D23" s="402"/>
      <c r="E23" s="160" t="s">
        <v>84</v>
      </c>
      <c r="F23" s="160" t="s">
        <v>245</v>
      </c>
      <c r="G23" s="160" t="s">
        <v>248</v>
      </c>
      <c r="H23" s="161" t="s">
        <v>240</v>
      </c>
    </row>
    <row r="24" spans="2:8">
      <c r="B24" s="407" t="s">
        <v>251</v>
      </c>
      <c r="C24" s="408"/>
      <c r="D24" s="408"/>
      <c r="E24" s="159" t="s">
        <v>250</v>
      </c>
      <c r="F24" s="159"/>
      <c r="G24" s="183"/>
      <c r="H24" s="172">
        <f>H44*G24</f>
        <v>0</v>
      </c>
    </row>
    <row r="25" spans="2:8">
      <c r="B25" s="438"/>
      <c r="C25" s="439"/>
      <c r="D25" s="439"/>
      <c r="E25" s="156"/>
      <c r="F25" s="156"/>
      <c r="G25" s="156"/>
      <c r="H25" s="158"/>
    </row>
    <row r="26" spans="2:8">
      <c r="B26" s="438"/>
      <c r="C26" s="439"/>
      <c r="D26" s="439"/>
      <c r="E26" s="156"/>
      <c r="F26" s="156"/>
      <c r="G26" s="156"/>
      <c r="H26" s="158"/>
    </row>
    <row r="27" spans="2:8">
      <c r="B27" s="438"/>
      <c r="C27" s="439"/>
      <c r="D27" s="439"/>
      <c r="E27" s="156"/>
      <c r="F27" s="156"/>
      <c r="G27" s="156"/>
      <c r="H27" s="158"/>
    </row>
    <row r="28" spans="2:8">
      <c r="B28" s="438"/>
      <c r="C28" s="439"/>
      <c r="D28" s="439"/>
      <c r="E28" s="156"/>
      <c r="F28" s="156"/>
      <c r="G28" s="156"/>
      <c r="H28" s="158"/>
    </row>
    <row r="29" spans="2:8">
      <c r="B29" s="438"/>
      <c r="C29" s="439"/>
      <c r="D29" s="439"/>
      <c r="E29" s="156"/>
      <c r="F29" s="156"/>
      <c r="G29" s="156"/>
      <c r="H29" s="158"/>
    </row>
    <row r="30" spans="2:8" ht="15" thickBot="1">
      <c r="B30" s="454"/>
      <c r="C30" s="455"/>
      <c r="D30" s="455"/>
      <c r="E30" s="162"/>
      <c r="F30" s="162"/>
      <c r="G30" s="162"/>
      <c r="H30" s="163"/>
    </row>
    <row r="31" spans="2:8" ht="15" thickBot="1">
      <c r="B31" s="401"/>
      <c r="C31" s="402"/>
      <c r="D31" s="402"/>
      <c r="E31" s="160"/>
      <c r="F31" s="164"/>
      <c r="G31" s="164"/>
      <c r="H31" s="165"/>
    </row>
    <row r="32" spans="2:8" ht="15" thickBot="1">
      <c r="B32" s="166"/>
      <c r="C32" s="166"/>
      <c r="D32" s="166"/>
      <c r="E32" s="166"/>
      <c r="F32" s="405" t="s">
        <v>243</v>
      </c>
      <c r="G32" s="406"/>
      <c r="H32" s="171">
        <f>SUM(H24:H31)</f>
        <v>0</v>
      </c>
    </row>
    <row r="33" spans="2:8" ht="15" thickBot="1"/>
    <row r="34" spans="2:8" ht="15" thickBot="1">
      <c r="B34" s="398" t="s">
        <v>143</v>
      </c>
      <c r="C34" s="399"/>
      <c r="D34" s="399"/>
      <c r="E34" s="399"/>
      <c r="F34" s="399"/>
      <c r="G34" s="399"/>
      <c r="H34" s="400"/>
    </row>
    <row r="35" spans="2:8" ht="15" thickBot="1">
      <c r="B35" s="398" t="s">
        <v>79</v>
      </c>
      <c r="C35" s="411"/>
      <c r="D35" s="160" t="s">
        <v>247</v>
      </c>
      <c r="E35" s="160" t="s">
        <v>98</v>
      </c>
      <c r="F35" s="160" t="s">
        <v>100</v>
      </c>
      <c r="G35" s="160" t="s">
        <v>246</v>
      </c>
      <c r="H35" s="161" t="s">
        <v>240</v>
      </c>
    </row>
    <row r="36" spans="2:8">
      <c r="B36" s="412" t="s">
        <v>252</v>
      </c>
      <c r="C36" s="413"/>
      <c r="D36" s="157"/>
      <c r="E36" s="173"/>
      <c r="F36" s="173"/>
      <c r="G36" s="156"/>
      <c r="H36" s="174"/>
    </row>
    <row r="37" spans="2:8">
      <c r="B37" s="444" t="s">
        <v>253</v>
      </c>
      <c r="C37" s="445"/>
      <c r="D37" s="156"/>
      <c r="E37" s="169"/>
      <c r="F37" s="169"/>
      <c r="G37" s="156"/>
      <c r="H37" s="175"/>
    </row>
    <row r="38" spans="2:8">
      <c r="B38" s="444"/>
      <c r="C38" s="445"/>
      <c r="D38" s="207"/>
      <c r="E38" s="156"/>
      <c r="F38" s="169"/>
      <c r="G38" s="156"/>
      <c r="H38" s="175"/>
    </row>
    <row r="39" spans="2:8">
      <c r="B39" s="444"/>
      <c r="C39" s="445"/>
      <c r="D39" s="207"/>
      <c r="E39" s="156"/>
      <c r="F39" s="169"/>
      <c r="G39" s="156"/>
      <c r="H39" s="175"/>
    </row>
    <row r="40" spans="2:8">
      <c r="B40" s="444"/>
      <c r="C40" s="445"/>
      <c r="D40" s="207"/>
      <c r="E40" s="156"/>
      <c r="F40" s="169"/>
      <c r="G40" s="156"/>
      <c r="H40" s="175"/>
    </row>
    <row r="41" spans="2:8">
      <c r="B41" s="444"/>
      <c r="C41" s="445"/>
      <c r="D41" s="207"/>
      <c r="E41" s="156"/>
      <c r="F41" s="169"/>
      <c r="G41" s="156"/>
      <c r="H41" s="175"/>
    </row>
    <row r="42" spans="2:8" ht="15" thickBot="1">
      <c r="B42" s="419"/>
      <c r="C42" s="420"/>
      <c r="D42" s="208"/>
      <c r="E42" s="176"/>
      <c r="F42" s="169"/>
      <c r="G42" s="176"/>
      <c r="H42" s="178"/>
    </row>
    <row r="43" spans="2:8" ht="15.75" thickBot="1">
      <c r="B43" s="401"/>
      <c r="C43" s="402"/>
      <c r="D43" s="402"/>
      <c r="E43" s="160"/>
      <c r="F43" s="160"/>
      <c r="G43" s="160"/>
      <c r="H43" s="167"/>
    </row>
    <row r="44" spans="2:8" ht="15.75" customHeight="1" thickBot="1">
      <c r="B44" s="166"/>
      <c r="C44" s="166"/>
      <c r="D44" s="166"/>
      <c r="E44" s="166"/>
      <c r="F44" s="405" t="s">
        <v>257</v>
      </c>
      <c r="G44" s="406"/>
      <c r="H44" s="167">
        <f>SUM(H36:H43)</f>
        <v>0</v>
      </c>
    </row>
    <row r="45" spans="2:8" ht="15" thickBot="1"/>
    <row r="46" spans="2:8" ht="15" thickBot="1">
      <c r="B46" s="152" t="s">
        <v>373</v>
      </c>
      <c r="F46" s="405" t="s">
        <v>244</v>
      </c>
      <c r="G46" s="406"/>
      <c r="H46" s="378">
        <f>H44+H32+H20</f>
        <v>0</v>
      </c>
    </row>
    <row r="48" spans="2:8" ht="15" thickBot="1"/>
    <row r="49" spans="2:8" ht="15.75" thickBot="1">
      <c r="B49" s="383" t="s">
        <v>236</v>
      </c>
      <c r="C49" s="384"/>
      <c r="D49" s="384"/>
      <c r="E49" s="384"/>
      <c r="F49" s="384"/>
      <c r="G49" s="384"/>
      <c r="H49" s="385"/>
    </row>
    <row r="50" spans="2:8" ht="15" thickBot="1"/>
    <row r="51" spans="2:8" ht="14.25" customHeight="1">
      <c r="B51" s="386" t="s">
        <v>371</v>
      </c>
      <c r="C51" s="387"/>
      <c r="D51" s="387"/>
      <c r="E51" s="387"/>
      <c r="F51" s="387"/>
      <c r="G51" s="387"/>
      <c r="H51" s="388"/>
    </row>
    <row r="52" spans="2:8" ht="15" thickBot="1">
      <c r="B52" s="389"/>
      <c r="C52" s="390"/>
      <c r="D52" s="390"/>
      <c r="E52" s="390"/>
      <c r="F52" s="390"/>
      <c r="G52" s="390"/>
      <c r="H52" s="391"/>
    </row>
    <row r="53" spans="2:8" ht="15" thickBot="1">
      <c r="B53" s="153"/>
      <c r="C53" s="153"/>
      <c r="D53" s="153"/>
      <c r="E53" s="153"/>
      <c r="F53" s="153"/>
      <c r="G53" s="153"/>
      <c r="H53" s="153"/>
    </row>
    <row r="54" spans="2:8" ht="15" thickBot="1">
      <c r="B54" s="154" t="s">
        <v>81</v>
      </c>
      <c r="C54" s="472" t="s">
        <v>238</v>
      </c>
      <c r="D54" s="473"/>
      <c r="E54" s="473"/>
      <c r="F54" s="473"/>
      <c r="G54" s="473"/>
      <c r="H54" s="474"/>
    </row>
    <row r="55" spans="2:8" ht="15" thickBot="1">
      <c r="B55" s="155" t="s">
        <v>4</v>
      </c>
      <c r="C55" s="475" t="s">
        <v>279</v>
      </c>
      <c r="D55" s="476"/>
      <c r="E55" s="476"/>
      <c r="F55" s="476"/>
      <c r="G55" s="476"/>
      <c r="H55" s="477"/>
    </row>
    <row r="56" spans="2:8" ht="15" thickBot="1"/>
    <row r="57" spans="2:8" ht="15" thickBot="1">
      <c r="B57" s="398" t="s">
        <v>128</v>
      </c>
      <c r="C57" s="399"/>
      <c r="D57" s="399"/>
      <c r="E57" s="399"/>
      <c r="F57" s="399"/>
      <c r="G57" s="399"/>
      <c r="H57" s="400"/>
    </row>
    <row r="58" spans="2:8" ht="15" thickBot="1">
      <c r="B58" s="401" t="s">
        <v>79</v>
      </c>
      <c r="C58" s="402"/>
      <c r="D58" s="402"/>
      <c r="E58" s="160" t="s">
        <v>232</v>
      </c>
      <c r="F58" s="160" t="s">
        <v>239</v>
      </c>
      <c r="G58" s="160" t="s">
        <v>82</v>
      </c>
      <c r="H58" s="161" t="s">
        <v>240</v>
      </c>
    </row>
    <row r="59" spans="2:8">
      <c r="B59" s="421" t="s">
        <v>280</v>
      </c>
      <c r="C59" s="422"/>
      <c r="D59" s="422"/>
      <c r="E59" s="157" t="s">
        <v>4</v>
      </c>
      <c r="F59" s="173"/>
      <c r="G59" s="157"/>
      <c r="H59" s="174">
        <f>G59*F59</f>
        <v>0</v>
      </c>
    </row>
    <row r="60" spans="2:8">
      <c r="B60" s="409" t="s">
        <v>258</v>
      </c>
      <c r="C60" s="410"/>
      <c r="D60" s="410"/>
      <c r="E60" s="274" t="s">
        <v>4</v>
      </c>
      <c r="F60" s="169"/>
      <c r="G60" s="274"/>
      <c r="H60" s="175">
        <f t="shared" ref="H60:H65" si="1">G60*F60</f>
        <v>0</v>
      </c>
    </row>
    <row r="61" spans="2:8">
      <c r="B61" s="409"/>
      <c r="C61" s="410"/>
      <c r="D61" s="410"/>
      <c r="E61" s="274"/>
      <c r="F61" s="169"/>
      <c r="G61" s="274"/>
      <c r="H61" s="175">
        <f t="shared" si="1"/>
        <v>0</v>
      </c>
    </row>
    <row r="62" spans="2:8">
      <c r="B62" s="409"/>
      <c r="C62" s="410"/>
      <c r="D62" s="410"/>
      <c r="E62" s="274"/>
      <c r="F62" s="169"/>
      <c r="G62" s="274"/>
      <c r="H62" s="175">
        <f t="shared" si="1"/>
        <v>0</v>
      </c>
    </row>
    <row r="63" spans="2:8">
      <c r="B63" s="409"/>
      <c r="C63" s="410"/>
      <c r="D63" s="410"/>
      <c r="E63" s="274"/>
      <c r="F63" s="169"/>
      <c r="G63" s="274"/>
      <c r="H63" s="175">
        <f t="shared" si="1"/>
        <v>0</v>
      </c>
    </row>
    <row r="64" spans="2:8">
      <c r="B64" s="409"/>
      <c r="C64" s="410"/>
      <c r="D64" s="410"/>
      <c r="E64" s="274"/>
      <c r="F64" s="169"/>
      <c r="G64" s="274"/>
      <c r="H64" s="175">
        <f t="shared" si="1"/>
        <v>0</v>
      </c>
    </row>
    <row r="65" spans="2:8" ht="15" thickBot="1">
      <c r="B65" s="403"/>
      <c r="C65" s="404"/>
      <c r="D65" s="404"/>
      <c r="E65" s="275"/>
      <c r="F65" s="169"/>
      <c r="G65" s="275"/>
      <c r="H65" s="175">
        <f t="shared" si="1"/>
        <v>0</v>
      </c>
    </row>
    <row r="66" spans="2:8" ht="15" thickBot="1">
      <c r="B66" s="401" t="s">
        <v>249</v>
      </c>
      <c r="C66" s="402"/>
      <c r="D66" s="402"/>
      <c r="E66" s="160" t="s">
        <v>250</v>
      </c>
      <c r="F66" s="213"/>
      <c r="G66" s="160"/>
      <c r="H66" s="171">
        <f>SUM(H59:H65)*0.05</f>
        <v>0</v>
      </c>
    </row>
    <row r="67" spans="2:8" ht="15" thickBot="1">
      <c r="B67" s="166"/>
      <c r="C67" s="166"/>
      <c r="D67" s="166"/>
      <c r="E67" s="166"/>
      <c r="F67" s="405" t="s">
        <v>241</v>
      </c>
      <c r="G67" s="406"/>
      <c r="H67" s="171">
        <f>SUM(H59:H66)</f>
        <v>0</v>
      </c>
    </row>
    <row r="68" spans="2:8" ht="15" thickBot="1"/>
    <row r="69" spans="2:8" ht="15" thickBot="1">
      <c r="B69" s="398" t="s">
        <v>242</v>
      </c>
      <c r="C69" s="399"/>
      <c r="D69" s="399"/>
      <c r="E69" s="399"/>
      <c r="F69" s="399"/>
      <c r="G69" s="399"/>
      <c r="H69" s="400"/>
    </row>
    <row r="70" spans="2:8" ht="15" thickBot="1">
      <c r="B70" s="401" t="s">
        <v>79</v>
      </c>
      <c r="C70" s="402"/>
      <c r="D70" s="402"/>
      <c r="E70" s="160" t="s">
        <v>84</v>
      </c>
      <c r="F70" s="160" t="s">
        <v>245</v>
      </c>
      <c r="G70" s="160" t="s">
        <v>248</v>
      </c>
      <c r="H70" s="161" t="s">
        <v>240</v>
      </c>
    </row>
    <row r="71" spans="2:8">
      <c r="B71" s="407" t="s">
        <v>251</v>
      </c>
      <c r="C71" s="408"/>
      <c r="D71" s="408"/>
      <c r="E71" s="159" t="s">
        <v>250</v>
      </c>
      <c r="F71" s="159"/>
      <c r="G71" s="183"/>
      <c r="H71" s="172">
        <f>H91*G71</f>
        <v>0</v>
      </c>
    </row>
    <row r="72" spans="2:8">
      <c r="B72" s="438"/>
      <c r="C72" s="439"/>
      <c r="D72" s="439"/>
      <c r="E72" s="156"/>
      <c r="F72" s="156"/>
      <c r="G72" s="156"/>
      <c r="H72" s="158"/>
    </row>
    <row r="73" spans="2:8">
      <c r="B73" s="438"/>
      <c r="C73" s="439"/>
      <c r="D73" s="439"/>
      <c r="E73" s="156"/>
      <c r="F73" s="156"/>
      <c r="G73" s="156"/>
      <c r="H73" s="158"/>
    </row>
    <row r="74" spans="2:8">
      <c r="B74" s="438"/>
      <c r="C74" s="439"/>
      <c r="D74" s="439"/>
      <c r="E74" s="156"/>
      <c r="F74" s="156"/>
      <c r="G74" s="156"/>
      <c r="H74" s="158"/>
    </row>
    <row r="75" spans="2:8">
      <c r="B75" s="438"/>
      <c r="C75" s="439"/>
      <c r="D75" s="439"/>
      <c r="E75" s="156"/>
      <c r="F75" s="156"/>
      <c r="G75" s="156"/>
      <c r="H75" s="158"/>
    </row>
    <row r="76" spans="2:8">
      <c r="B76" s="438"/>
      <c r="C76" s="439"/>
      <c r="D76" s="439"/>
      <c r="E76" s="156"/>
      <c r="F76" s="156"/>
      <c r="G76" s="156"/>
      <c r="H76" s="158"/>
    </row>
    <row r="77" spans="2:8" ht="15" thickBot="1">
      <c r="B77" s="454"/>
      <c r="C77" s="455"/>
      <c r="D77" s="455"/>
      <c r="E77" s="162"/>
      <c r="F77" s="162"/>
      <c r="G77" s="162"/>
      <c r="H77" s="163"/>
    </row>
    <row r="78" spans="2:8" ht="15" thickBot="1">
      <c r="B78" s="401"/>
      <c r="C78" s="402"/>
      <c r="D78" s="402"/>
      <c r="E78" s="160"/>
      <c r="F78" s="164"/>
      <c r="G78" s="164"/>
      <c r="H78" s="165"/>
    </row>
    <row r="79" spans="2:8" ht="15" thickBot="1">
      <c r="B79" s="166"/>
      <c r="C79" s="166"/>
      <c r="D79" s="166"/>
      <c r="E79" s="166"/>
      <c r="F79" s="405" t="s">
        <v>243</v>
      </c>
      <c r="G79" s="406"/>
      <c r="H79" s="171">
        <f>SUM(H71:H78)</f>
        <v>0</v>
      </c>
    </row>
    <row r="80" spans="2:8" ht="15" thickBot="1"/>
    <row r="81" spans="2:8" ht="15" thickBot="1">
      <c r="B81" s="398" t="s">
        <v>143</v>
      </c>
      <c r="C81" s="399"/>
      <c r="D81" s="399"/>
      <c r="E81" s="399"/>
      <c r="F81" s="399"/>
      <c r="G81" s="399"/>
      <c r="H81" s="400"/>
    </row>
    <row r="82" spans="2:8" ht="15" thickBot="1">
      <c r="B82" s="398" t="s">
        <v>79</v>
      </c>
      <c r="C82" s="411"/>
      <c r="D82" s="160" t="s">
        <v>247</v>
      </c>
      <c r="E82" s="160" t="s">
        <v>98</v>
      </c>
      <c r="F82" s="160" t="s">
        <v>100</v>
      </c>
      <c r="G82" s="160" t="s">
        <v>246</v>
      </c>
      <c r="H82" s="161" t="s">
        <v>240</v>
      </c>
    </row>
    <row r="83" spans="2:8">
      <c r="B83" s="412" t="s">
        <v>252</v>
      </c>
      <c r="C83" s="413"/>
      <c r="D83" s="157"/>
      <c r="E83" s="173"/>
      <c r="F83" s="173"/>
      <c r="G83" s="156"/>
      <c r="H83" s="174"/>
    </row>
    <row r="84" spans="2:8">
      <c r="B84" s="444" t="s">
        <v>253</v>
      </c>
      <c r="C84" s="445"/>
      <c r="D84" s="156"/>
      <c r="E84" s="169"/>
      <c r="F84" s="169"/>
      <c r="G84" s="156"/>
      <c r="H84" s="175"/>
    </row>
    <row r="85" spans="2:8">
      <c r="B85" s="444"/>
      <c r="C85" s="445"/>
      <c r="D85" s="207"/>
      <c r="E85" s="156"/>
      <c r="F85" s="169"/>
      <c r="G85" s="156"/>
      <c r="H85" s="175"/>
    </row>
    <row r="86" spans="2:8">
      <c r="B86" s="444"/>
      <c r="C86" s="445"/>
      <c r="D86" s="207"/>
      <c r="E86" s="156"/>
      <c r="F86" s="169"/>
      <c r="G86" s="156"/>
      <c r="H86" s="175"/>
    </row>
    <row r="87" spans="2:8">
      <c r="B87" s="444"/>
      <c r="C87" s="445"/>
      <c r="D87" s="207"/>
      <c r="E87" s="156"/>
      <c r="F87" s="169"/>
      <c r="G87" s="156"/>
      <c r="H87" s="175"/>
    </row>
    <row r="88" spans="2:8">
      <c r="B88" s="444"/>
      <c r="C88" s="445"/>
      <c r="D88" s="207"/>
      <c r="E88" s="156"/>
      <c r="F88" s="169"/>
      <c r="G88" s="156"/>
      <c r="H88" s="175"/>
    </row>
    <row r="89" spans="2:8" ht="15" thickBot="1">
      <c r="B89" s="419"/>
      <c r="C89" s="420"/>
      <c r="D89" s="208"/>
      <c r="E89" s="176"/>
      <c r="F89" s="169"/>
      <c r="G89" s="176"/>
      <c r="H89" s="178"/>
    </row>
    <row r="90" spans="2:8" ht="15.75" thickBot="1">
      <c r="B90" s="401"/>
      <c r="C90" s="402"/>
      <c r="D90" s="402"/>
      <c r="E90" s="160"/>
      <c r="F90" s="160"/>
      <c r="G90" s="160"/>
      <c r="H90" s="167"/>
    </row>
    <row r="91" spans="2:8" ht="15.75" customHeight="1" thickBot="1">
      <c r="B91" s="166"/>
      <c r="C91" s="166"/>
      <c r="D91" s="166"/>
      <c r="E91" s="166"/>
      <c r="F91" s="405" t="s">
        <v>257</v>
      </c>
      <c r="G91" s="406"/>
      <c r="H91" s="167">
        <f>SUM(H83:H90)</f>
        <v>0</v>
      </c>
    </row>
    <row r="92" spans="2:8" ht="15" thickBot="1"/>
    <row r="93" spans="2:8" ht="15" thickBot="1">
      <c r="F93" s="405" t="s">
        <v>244</v>
      </c>
      <c r="G93" s="406"/>
      <c r="H93" s="378">
        <f>H91+H79+H67</f>
        <v>0</v>
      </c>
    </row>
    <row r="94" spans="2:8">
      <c r="B94" s="152" t="s">
        <v>373</v>
      </c>
    </row>
    <row r="96" spans="2:8" ht="15" thickBot="1"/>
    <row r="97" spans="2:8" ht="15.75" thickBot="1">
      <c r="B97" s="383" t="s">
        <v>236</v>
      </c>
      <c r="C97" s="384"/>
      <c r="D97" s="384"/>
      <c r="E97" s="384"/>
      <c r="F97" s="384"/>
      <c r="G97" s="384"/>
      <c r="H97" s="385"/>
    </row>
    <row r="98" spans="2:8" ht="15" thickBot="1"/>
    <row r="99" spans="2:8" ht="14.25" customHeight="1">
      <c r="B99" s="386" t="s">
        <v>371</v>
      </c>
      <c r="C99" s="387"/>
      <c r="D99" s="387"/>
      <c r="E99" s="387"/>
      <c r="F99" s="387"/>
      <c r="G99" s="387"/>
      <c r="H99" s="388"/>
    </row>
    <row r="100" spans="2:8" ht="15" thickBot="1">
      <c r="B100" s="389"/>
      <c r="C100" s="390"/>
      <c r="D100" s="390"/>
      <c r="E100" s="390"/>
      <c r="F100" s="390"/>
      <c r="G100" s="390"/>
      <c r="H100" s="391"/>
    </row>
    <row r="101" spans="2:8" ht="15" thickBot="1">
      <c r="B101" s="153"/>
      <c r="C101" s="153"/>
      <c r="D101" s="153"/>
      <c r="E101" s="153"/>
      <c r="F101" s="153"/>
      <c r="G101" s="153"/>
      <c r="H101" s="153"/>
    </row>
    <row r="102" spans="2:8">
      <c r="B102" s="154" t="s">
        <v>81</v>
      </c>
      <c r="C102" s="465" t="s">
        <v>238</v>
      </c>
      <c r="D102" s="466"/>
      <c r="E102" s="466"/>
      <c r="F102" s="466"/>
      <c r="G102" s="466"/>
      <c r="H102" s="467"/>
    </row>
    <row r="103" spans="2:8" ht="15" thickBot="1">
      <c r="B103" s="155" t="s">
        <v>0</v>
      </c>
      <c r="C103" s="468" t="s">
        <v>281</v>
      </c>
      <c r="D103" s="469"/>
      <c r="E103" s="469"/>
      <c r="F103" s="469"/>
      <c r="G103" s="469"/>
      <c r="H103" s="470"/>
    </row>
    <row r="104" spans="2:8" ht="15" thickBot="1"/>
    <row r="105" spans="2:8" ht="15" thickBot="1">
      <c r="B105" s="398" t="s">
        <v>128</v>
      </c>
      <c r="C105" s="399"/>
      <c r="D105" s="399"/>
      <c r="E105" s="399"/>
      <c r="F105" s="399"/>
      <c r="G105" s="399"/>
      <c r="H105" s="400"/>
    </row>
    <row r="106" spans="2:8" ht="15" thickBot="1">
      <c r="B106" s="401" t="s">
        <v>79</v>
      </c>
      <c r="C106" s="402"/>
      <c r="D106" s="402"/>
      <c r="E106" s="160" t="s">
        <v>232</v>
      </c>
      <c r="F106" s="160" t="s">
        <v>239</v>
      </c>
      <c r="G106" s="160" t="s">
        <v>82</v>
      </c>
      <c r="H106" s="161" t="s">
        <v>240</v>
      </c>
    </row>
    <row r="107" spans="2:8">
      <c r="B107" s="421" t="s">
        <v>259</v>
      </c>
      <c r="C107" s="422"/>
      <c r="D107" s="422"/>
      <c r="E107" s="157" t="s">
        <v>1</v>
      </c>
      <c r="F107" s="173"/>
      <c r="G107" s="157"/>
      <c r="H107" s="174">
        <f>G107*F107</f>
        <v>0</v>
      </c>
    </row>
    <row r="108" spans="2:8">
      <c r="B108" s="409"/>
      <c r="C108" s="410"/>
      <c r="D108" s="410"/>
      <c r="E108" s="274"/>
      <c r="F108" s="169"/>
      <c r="G108" s="274"/>
      <c r="H108" s="276">
        <f t="shared" ref="H108:H113" si="2">G108*F108</f>
        <v>0</v>
      </c>
    </row>
    <row r="109" spans="2:8">
      <c r="B109" s="409"/>
      <c r="C109" s="410"/>
      <c r="D109" s="410"/>
      <c r="E109" s="274"/>
      <c r="F109" s="169"/>
      <c r="G109" s="274"/>
      <c r="H109" s="276">
        <f t="shared" si="2"/>
        <v>0</v>
      </c>
    </row>
    <row r="110" spans="2:8">
      <c r="B110" s="409"/>
      <c r="C110" s="410"/>
      <c r="D110" s="410"/>
      <c r="E110" s="274"/>
      <c r="F110" s="169"/>
      <c r="G110" s="274"/>
      <c r="H110" s="276">
        <f t="shared" si="2"/>
        <v>0</v>
      </c>
    </row>
    <row r="111" spans="2:8">
      <c r="B111" s="409"/>
      <c r="C111" s="410"/>
      <c r="D111" s="410"/>
      <c r="E111" s="274"/>
      <c r="F111" s="169"/>
      <c r="G111" s="274"/>
      <c r="H111" s="276">
        <f t="shared" si="2"/>
        <v>0</v>
      </c>
    </row>
    <row r="112" spans="2:8">
      <c r="B112" s="409"/>
      <c r="C112" s="410"/>
      <c r="D112" s="410"/>
      <c r="E112" s="274"/>
      <c r="F112" s="169"/>
      <c r="G112" s="274"/>
      <c r="H112" s="276">
        <f t="shared" si="2"/>
        <v>0</v>
      </c>
    </row>
    <row r="113" spans="2:8" ht="15" thickBot="1">
      <c r="B113" s="425"/>
      <c r="C113" s="426"/>
      <c r="D113" s="426"/>
      <c r="E113" s="277"/>
      <c r="F113" s="177"/>
      <c r="G113" s="277"/>
      <c r="H113" s="278">
        <f t="shared" si="2"/>
        <v>0</v>
      </c>
    </row>
    <row r="114" spans="2:8" ht="15" thickBot="1">
      <c r="B114" s="401" t="s">
        <v>249</v>
      </c>
      <c r="C114" s="402"/>
      <c r="D114" s="402"/>
      <c r="E114" s="160" t="s">
        <v>250</v>
      </c>
      <c r="F114" s="170"/>
      <c r="G114" s="164"/>
      <c r="H114" s="170">
        <f>SUM(H107:H113)*0.05</f>
        <v>0</v>
      </c>
    </row>
    <row r="115" spans="2:8" ht="15" thickBot="1">
      <c r="B115" s="166"/>
      <c r="C115" s="166"/>
      <c r="D115" s="166"/>
      <c r="E115" s="166"/>
      <c r="F115" s="405" t="s">
        <v>241</v>
      </c>
      <c r="G115" s="406"/>
      <c r="H115" s="171">
        <f>SUM(H107:H114)</f>
        <v>0</v>
      </c>
    </row>
    <row r="116" spans="2:8" ht="15" thickBot="1"/>
    <row r="117" spans="2:8" ht="15" thickBot="1">
      <c r="B117" s="398" t="s">
        <v>242</v>
      </c>
      <c r="C117" s="399"/>
      <c r="D117" s="399"/>
      <c r="E117" s="399"/>
      <c r="F117" s="399"/>
      <c r="G117" s="399"/>
      <c r="H117" s="400"/>
    </row>
    <row r="118" spans="2:8" ht="15" thickBot="1">
      <c r="B118" s="401" t="s">
        <v>79</v>
      </c>
      <c r="C118" s="402"/>
      <c r="D118" s="402"/>
      <c r="E118" s="160" t="s">
        <v>84</v>
      </c>
      <c r="F118" s="160" t="s">
        <v>245</v>
      </c>
      <c r="G118" s="160" t="s">
        <v>248</v>
      </c>
      <c r="H118" s="161" t="s">
        <v>240</v>
      </c>
    </row>
    <row r="119" spans="2:8">
      <c r="B119" s="407" t="s">
        <v>251</v>
      </c>
      <c r="C119" s="408"/>
      <c r="D119" s="408"/>
      <c r="E119" s="159" t="s">
        <v>250</v>
      </c>
      <c r="F119" s="159"/>
      <c r="G119" s="183"/>
      <c r="H119" s="172">
        <f>H139*G119</f>
        <v>0</v>
      </c>
    </row>
    <row r="120" spans="2:8">
      <c r="B120" s="438" t="s">
        <v>282</v>
      </c>
      <c r="C120" s="439"/>
      <c r="D120" s="439"/>
      <c r="E120" s="156"/>
      <c r="F120" s="169"/>
      <c r="G120" s="156"/>
      <c r="H120" s="185">
        <f>F120*G120</f>
        <v>0</v>
      </c>
    </row>
    <row r="121" spans="2:8">
      <c r="B121" s="438"/>
      <c r="C121" s="439"/>
      <c r="D121" s="439"/>
      <c r="E121" s="156"/>
      <c r="F121" s="169"/>
      <c r="G121" s="156"/>
      <c r="H121" s="158"/>
    </row>
    <row r="122" spans="2:8">
      <c r="B122" s="438"/>
      <c r="C122" s="439"/>
      <c r="D122" s="439"/>
      <c r="E122" s="156"/>
      <c r="F122" s="169"/>
      <c r="G122" s="156"/>
      <c r="H122" s="158"/>
    </row>
    <row r="123" spans="2:8">
      <c r="B123" s="438"/>
      <c r="C123" s="439"/>
      <c r="D123" s="439"/>
      <c r="E123" s="156"/>
      <c r="F123" s="169"/>
      <c r="G123" s="156"/>
      <c r="H123" s="158"/>
    </row>
    <row r="124" spans="2:8">
      <c r="B124" s="438"/>
      <c r="C124" s="439"/>
      <c r="D124" s="439"/>
      <c r="E124" s="156"/>
      <c r="F124" s="169"/>
      <c r="G124" s="156"/>
      <c r="H124" s="158"/>
    </row>
    <row r="125" spans="2:8" ht="15" thickBot="1">
      <c r="B125" s="454"/>
      <c r="C125" s="455"/>
      <c r="D125" s="455"/>
      <c r="E125" s="162"/>
      <c r="F125" s="169"/>
      <c r="G125" s="162"/>
      <c r="H125" s="163"/>
    </row>
    <row r="126" spans="2:8" ht="15" thickBot="1">
      <c r="B126" s="401"/>
      <c r="C126" s="402"/>
      <c r="D126" s="402"/>
      <c r="E126" s="160"/>
      <c r="F126" s="164"/>
      <c r="G126" s="164"/>
      <c r="H126" s="165"/>
    </row>
    <row r="127" spans="2:8" ht="15" thickBot="1">
      <c r="B127" s="166"/>
      <c r="C127" s="166"/>
      <c r="D127" s="166"/>
      <c r="E127" s="166"/>
      <c r="F127" s="405" t="s">
        <v>243</v>
      </c>
      <c r="G127" s="406"/>
      <c r="H127" s="171">
        <f>SUM(H119:H126)</f>
        <v>0</v>
      </c>
    </row>
    <row r="128" spans="2:8" ht="15" thickBot="1"/>
    <row r="129" spans="2:8" ht="15" thickBot="1">
      <c r="B129" s="398" t="s">
        <v>143</v>
      </c>
      <c r="C129" s="399"/>
      <c r="D129" s="399"/>
      <c r="E129" s="399"/>
      <c r="F129" s="399"/>
      <c r="G129" s="399"/>
      <c r="H129" s="400"/>
    </row>
    <row r="130" spans="2:8" ht="15" thickBot="1">
      <c r="B130" s="398" t="s">
        <v>79</v>
      </c>
      <c r="C130" s="411"/>
      <c r="D130" s="160" t="s">
        <v>247</v>
      </c>
      <c r="E130" s="160" t="s">
        <v>98</v>
      </c>
      <c r="F130" s="160" t="s">
        <v>100</v>
      </c>
      <c r="G130" s="160" t="s">
        <v>246</v>
      </c>
      <c r="H130" s="161" t="s">
        <v>240</v>
      </c>
    </row>
    <row r="131" spans="2:8">
      <c r="B131" s="412" t="s">
        <v>252</v>
      </c>
      <c r="C131" s="413"/>
      <c r="D131" s="157"/>
      <c r="E131" s="173"/>
      <c r="F131" s="173"/>
      <c r="G131" s="156"/>
      <c r="H131" s="174"/>
    </row>
    <row r="132" spans="2:8">
      <c r="B132" s="444" t="s">
        <v>253</v>
      </c>
      <c r="C132" s="445"/>
      <c r="D132" s="156"/>
      <c r="E132" s="169"/>
      <c r="F132" s="169"/>
      <c r="G132" s="156"/>
      <c r="H132" s="175"/>
    </row>
    <row r="133" spans="2:8">
      <c r="B133" s="444"/>
      <c r="C133" s="445"/>
      <c r="D133" s="207"/>
      <c r="E133" s="156"/>
      <c r="F133" s="169"/>
      <c r="G133" s="156"/>
      <c r="H133" s="175"/>
    </row>
    <row r="134" spans="2:8">
      <c r="B134" s="444"/>
      <c r="C134" s="445"/>
      <c r="D134" s="207"/>
      <c r="E134" s="156"/>
      <c r="F134" s="169"/>
      <c r="G134" s="156"/>
      <c r="H134" s="175"/>
    </row>
    <row r="135" spans="2:8">
      <c r="B135" s="444"/>
      <c r="C135" s="445"/>
      <c r="D135" s="207"/>
      <c r="E135" s="156"/>
      <c r="F135" s="169"/>
      <c r="G135" s="156"/>
      <c r="H135" s="175"/>
    </row>
    <row r="136" spans="2:8">
      <c r="B136" s="444"/>
      <c r="C136" s="445"/>
      <c r="D136" s="207"/>
      <c r="E136" s="156"/>
      <c r="F136" s="169"/>
      <c r="G136" s="156"/>
      <c r="H136" s="175"/>
    </row>
    <row r="137" spans="2:8" ht="15" thickBot="1">
      <c r="B137" s="419"/>
      <c r="C137" s="420"/>
      <c r="D137" s="208"/>
      <c r="E137" s="176"/>
      <c r="F137" s="169"/>
      <c r="G137" s="176"/>
      <c r="H137" s="178"/>
    </row>
    <row r="138" spans="2:8" ht="15.75" thickBot="1">
      <c r="B138" s="401"/>
      <c r="C138" s="402"/>
      <c r="D138" s="402"/>
      <c r="E138" s="160"/>
      <c r="F138" s="160"/>
      <c r="G138" s="160"/>
      <c r="H138" s="167"/>
    </row>
    <row r="139" spans="2:8" ht="15.75" customHeight="1" thickBot="1">
      <c r="B139" s="166"/>
      <c r="C139" s="166"/>
      <c r="D139" s="166"/>
      <c r="E139" s="166"/>
      <c r="F139" s="405" t="s">
        <v>257</v>
      </c>
      <c r="G139" s="406"/>
      <c r="H139" s="167">
        <f>SUM(H131:H138)</f>
        <v>0</v>
      </c>
    </row>
    <row r="140" spans="2:8" ht="15" thickBot="1"/>
    <row r="141" spans="2:8" ht="15" thickBot="1">
      <c r="B141" s="152" t="s">
        <v>373</v>
      </c>
      <c r="F141" s="405" t="s">
        <v>244</v>
      </c>
      <c r="G141" s="406"/>
      <c r="H141" s="378">
        <f>H139+H127+H115</f>
        <v>0</v>
      </c>
    </row>
    <row r="144" spans="2:8" ht="15" thickBot="1"/>
    <row r="145" spans="2:8" ht="15.75" thickBot="1">
      <c r="B145" s="383" t="s">
        <v>236</v>
      </c>
      <c r="C145" s="384"/>
      <c r="D145" s="384"/>
      <c r="E145" s="384"/>
      <c r="F145" s="384"/>
      <c r="G145" s="384"/>
      <c r="H145" s="385"/>
    </row>
    <row r="146" spans="2:8" ht="15" thickBot="1"/>
    <row r="147" spans="2:8" ht="14.25" customHeight="1">
      <c r="B147" s="386" t="s">
        <v>371</v>
      </c>
      <c r="C147" s="387"/>
      <c r="D147" s="387"/>
      <c r="E147" s="387"/>
      <c r="F147" s="387"/>
      <c r="G147" s="387"/>
      <c r="H147" s="388"/>
    </row>
    <row r="148" spans="2:8" ht="15" thickBot="1">
      <c r="B148" s="389"/>
      <c r="C148" s="390"/>
      <c r="D148" s="390"/>
      <c r="E148" s="390"/>
      <c r="F148" s="390"/>
      <c r="G148" s="390"/>
      <c r="H148" s="391"/>
    </row>
    <row r="149" spans="2:8" ht="15" thickBot="1">
      <c r="B149" s="153"/>
      <c r="C149" s="153"/>
      <c r="D149" s="153"/>
      <c r="E149" s="153"/>
      <c r="F149" s="153"/>
      <c r="G149" s="153"/>
      <c r="H149" s="153"/>
    </row>
    <row r="150" spans="2:8">
      <c r="B150" s="154" t="s">
        <v>81</v>
      </c>
      <c r="C150" s="465" t="s">
        <v>238</v>
      </c>
      <c r="D150" s="466"/>
      <c r="E150" s="466"/>
      <c r="F150" s="466"/>
      <c r="G150" s="466"/>
      <c r="H150" s="467"/>
    </row>
    <row r="151" spans="2:8" ht="15" thickBot="1">
      <c r="B151" s="155" t="s">
        <v>1</v>
      </c>
      <c r="C151" s="468" t="s">
        <v>283</v>
      </c>
      <c r="D151" s="469"/>
      <c r="E151" s="469"/>
      <c r="F151" s="469"/>
      <c r="G151" s="469"/>
      <c r="H151" s="470"/>
    </row>
    <row r="152" spans="2:8" ht="15" thickBot="1"/>
    <row r="153" spans="2:8" ht="15" thickBot="1">
      <c r="B153" s="398" t="s">
        <v>128</v>
      </c>
      <c r="C153" s="399"/>
      <c r="D153" s="399"/>
      <c r="E153" s="399"/>
      <c r="F153" s="399"/>
      <c r="G153" s="399"/>
      <c r="H153" s="400"/>
    </row>
    <row r="154" spans="2:8" ht="15" thickBot="1">
      <c r="B154" s="401" t="s">
        <v>79</v>
      </c>
      <c r="C154" s="402"/>
      <c r="D154" s="402"/>
      <c r="E154" s="160" t="s">
        <v>232</v>
      </c>
      <c r="F154" s="160" t="s">
        <v>239</v>
      </c>
      <c r="G154" s="160" t="s">
        <v>82</v>
      </c>
      <c r="H154" s="161" t="s">
        <v>240</v>
      </c>
    </row>
    <row r="155" spans="2:8">
      <c r="B155" s="421" t="s">
        <v>254</v>
      </c>
      <c r="C155" s="422"/>
      <c r="D155" s="422"/>
      <c r="E155" s="157" t="s">
        <v>4</v>
      </c>
      <c r="F155" s="173"/>
      <c r="G155" s="157"/>
      <c r="H155" s="174">
        <f>G155*F155</f>
        <v>0</v>
      </c>
    </row>
    <row r="156" spans="2:8">
      <c r="B156" s="409" t="s">
        <v>284</v>
      </c>
      <c r="C156" s="410"/>
      <c r="D156" s="410"/>
      <c r="E156" s="274" t="s">
        <v>1</v>
      </c>
      <c r="F156" s="169"/>
      <c r="G156" s="274"/>
      <c r="H156" s="175">
        <f t="shared" ref="H156:H161" si="3">G156*F156</f>
        <v>0</v>
      </c>
    </row>
    <row r="157" spans="2:8">
      <c r="B157" s="409" t="s">
        <v>202</v>
      </c>
      <c r="C157" s="410"/>
      <c r="D157" s="410"/>
      <c r="E157" s="274" t="s">
        <v>285</v>
      </c>
      <c r="F157" s="169"/>
      <c r="G157" s="274"/>
      <c r="H157" s="175">
        <f t="shared" si="3"/>
        <v>0</v>
      </c>
    </row>
    <row r="158" spans="2:8">
      <c r="B158" s="409"/>
      <c r="C158" s="410"/>
      <c r="D158" s="410"/>
      <c r="E158" s="274"/>
      <c r="F158" s="169"/>
      <c r="G158" s="274"/>
      <c r="H158" s="175">
        <f t="shared" si="3"/>
        <v>0</v>
      </c>
    </row>
    <row r="159" spans="2:8">
      <c r="B159" s="409"/>
      <c r="C159" s="410"/>
      <c r="D159" s="410"/>
      <c r="E159" s="274"/>
      <c r="F159" s="169"/>
      <c r="G159" s="274"/>
      <c r="H159" s="175">
        <f t="shared" si="3"/>
        <v>0</v>
      </c>
    </row>
    <row r="160" spans="2:8">
      <c r="B160" s="409"/>
      <c r="C160" s="410"/>
      <c r="D160" s="410"/>
      <c r="E160" s="274"/>
      <c r="F160" s="169"/>
      <c r="G160" s="274"/>
      <c r="H160" s="175">
        <f t="shared" si="3"/>
        <v>0</v>
      </c>
    </row>
    <row r="161" spans="2:8" ht="15" thickBot="1">
      <c r="B161" s="403"/>
      <c r="C161" s="404"/>
      <c r="D161" s="404"/>
      <c r="E161" s="275"/>
      <c r="F161" s="169"/>
      <c r="G161" s="275"/>
      <c r="H161" s="175">
        <f t="shared" si="3"/>
        <v>0</v>
      </c>
    </row>
    <row r="162" spans="2:8" ht="15" thickBot="1">
      <c r="B162" s="401" t="s">
        <v>249</v>
      </c>
      <c r="C162" s="402"/>
      <c r="D162" s="402"/>
      <c r="E162" s="160" t="s">
        <v>250</v>
      </c>
      <c r="F162" s="213"/>
      <c r="G162" s="160"/>
      <c r="H162" s="171">
        <f>SUM(H155:H161)*0.05</f>
        <v>0</v>
      </c>
    </row>
    <row r="163" spans="2:8" ht="15" thickBot="1">
      <c r="B163" s="166"/>
      <c r="C163" s="166"/>
      <c r="D163" s="166"/>
      <c r="E163" s="166"/>
      <c r="F163" s="405" t="s">
        <v>241</v>
      </c>
      <c r="G163" s="406"/>
      <c r="H163" s="171">
        <f>SUM(H155:H162)</f>
        <v>0</v>
      </c>
    </row>
    <row r="164" spans="2:8" ht="15" thickBot="1"/>
    <row r="165" spans="2:8" ht="15" thickBot="1">
      <c r="B165" s="398" t="s">
        <v>242</v>
      </c>
      <c r="C165" s="399"/>
      <c r="D165" s="399"/>
      <c r="E165" s="399"/>
      <c r="F165" s="399"/>
      <c r="G165" s="399"/>
      <c r="H165" s="400"/>
    </row>
    <row r="166" spans="2:8" ht="15" thickBot="1">
      <c r="B166" s="401" t="s">
        <v>79</v>
      </c>
      <c r="C166" s="402"/>
      <c r="D166" s="402"/>
      <c r="E166" s="160" t="s">
        <v>84</v>
      </c>
      <c r="F166" s="160" t="s">
        <v>245</v>
      </c>
      <c r="G166" s="160" t="s">
        <v>248</v>
      </c>
      <c r="H166" s="161" t="s">
        <v>240</v>
      </c>
    </row>
    <row r="167" spans="2:8">
      <c r="B167" s="407" t="s">
        <v>251</v>
      </c>
      <c r="C167" s="408"/>
      <c r="D167" s="408"/>
      <c r="E167" s="159" t="s">
        <v>250</v>
      </c>
      <c r="F167" s="159"/>
      <c r="G167" s="183"/>
      <c r="H167" s="172">
        <f>H187*G167</f>
        <v>0</v>
      </c>
    </row>
    <row r="168" spans="2:8">
      <c r="B168" s="438" t="s">
        <v>286</v>
      </c>
      <c r="C168" s="439"/>
      <c r="D168" s="439"/>
      <c r="E168" s="156"/>
      <c r="F168" s="169"/>
      <c r="G168" s="156"/>
      <c r="H168" s="185"/>
    </row>
    <row r="169" spans="2:8">
      <c r="B169" s="438"/>
      <c r="C169" s="439"/>
      <c r="D169" s="439"/>
      <c r="E169" s="156"/>
      <c r="F169" s="169"/>
      <c r="G169" s="156"/>
      <c r="H169" s="158"/>
    </row>
    <row r="170" spans="2:8">
      <c r="B170" s="438"/>
      <c r="C170" s="439"/>
      <c r="D170" s="439"/>
      <c r="E170" s="156"/>
      <c r="F170" s="169"/>
      <c r="G170" s="156"/>
      <c r="H170" s="158"/>
    </row>
    <row r="171" spans="2:8">
      <c r="B171" s="438"/>
      <c r="C171" s="439"/>
      <c r="D171" s="439"/>
      <c r="E171" s="156"/>
      <c r="F171" s="169"/>
      <c r="G171" s="156"/>
      <c r="H171" s="158"/>
    </row>
    <row r="172" spans="2:8">
      <c r="B172" s="438"/>
      <c r="C172" s="439"/>
      <c r="D172" s="439"/>
      <c r="E172" s="156"/>
      <c r="F172" s="169"/>
      <c r="G172" s="156"/>
      <c r="H172" s="158"/>
    </row>
    <row r="173" spans="2:8" ht="15" thickBot="1">
      <c r="B173" s="454"/>
      <c r="C173" s="455"/>
      <c r="D173" s="455"/>
      <c r="E173" s="162"/>
      <c r="F173" s="169"/>
      <c r="G173" s="162"/>
      <c r="H173" s="163"/>
    </row>
    <row r="174" spans="2:8" ht="15" thickBot="1">
      <c r="B174" s="401"/>
      <c r="C174" s="402"/>
      <c r="D174" s="402"/>
      <c r="E174" s="160"/>
      <c r="F174" s="164"/>
      <c r="G174" s="164"/>
      <c r="H174" s="165"/>
    </row>
    <row r="175" spans="2:8" ht="15" thickBot="1">
      <c r="B175" s="166"/>
      <c r="C175" s="166"/>
      <c r="D175" s="166"/>
      <c r="E175" s="166"/>
      <c r="F175" s="405" t="s">
        <v>243</v>
      </c>
      <c r="G175" s="406"/>
      <c r="H175" s="171">
        <f>SUM(H167:H174)</f>
        <v>0</v>
      </c>
    </row>
    <row r="176" spans="2:8" ht="15" thickBot="1"/>
    <row r="177" spans="2:11" ht="15" thickBot="1">
      <c r="B177" s="398" t="s">
        <v>143</v>
      </c>
      <c r="C177" s="399"/>
      <c r="D177" s="399"/>
      <c r="E177" s="399"/>
      <c r="F177" s="399"/>
      <c r="G177" s="399"/>
      <c r="H177" s="400"/>
    </row>
    <row r="178" spans="2:11" ht="15" thickBot="1">
      <c r="B178" s="398" t="s">
        <v>79</v>
      </c>
      <c r="C178" s="411"/>
      <c r="D178" s="160" t="s">
        <v>247</v>
      </c>
      <c r="E178" s="160" t="s">
        <v>98</v>
      </c>
      <c r="F178" s="160" t="s">
        <v>100</v>
      </c>
      <c r="G178" s="160" t="s">
        <v>246</v>
      </c>
      <c r="H178" s="161" t="s">
        <v>240</v>
      </c>
    </row>
    <row r="179" spans="2:11">
      <c r="B179" s="412" t="s">
        <v>252</v>
      </c>
      <c r="C179" s="413"/>
      <c r="D179" s="157"/>
      <c r="E179" s="173"/>
      <c r="F179" s="173"/>
      <c r="G179" s="156"/>
      <c r="H179" s="174"/>
      <c r="J179" s="192" t="s">
        <v>368</v>
      </c>
      <c r="K179" s="192">
        <f>(E179*D179)*1.95</f>
        <v>0</v>
      </c>
    </row>
    <row r="180" spans="2:11">
      <c r="B180" s="444" t="s">
        <v>253</v>
      </c>
      <c r="C180" s="445"/>
      <c r="D180" s="156"/>
      <c r="E180" s="169"/>
      <c r="F180" s="169"/>
      <c r="G180" s="156"/>
      <c r="H180" s="175"/>
    </row>
    <row r="181" spans="2:11">
      <c r="B181" s="444"/>
      <c r="C181" s="445"/>
      <c r="D181" s="207"/>
      <c r="E181" s="156"/>
      <c r="F181" s="169"/>
      <c r="G181" s="156"/>
      <c r="H181" s="175"/>
    </row>
    <row r="182" spans="2:11">
      <c r="B182" s="444"/>
      <c r="C182" s="445"/>
      <c r="D182" s="207"/>
      <c r="E182" s="156"/>
      <c r="F182" s="169"/>
      <c r="G182" s="156"/>
      <c r="H182" s="175"/>
    </row>
    <row r="183" spans="2:11">
      <c r="B183" s="444"/>
      <c r="C183" s="445"/>
      <c r="D183" s="207"/>
      <c r="E183" s="156"/>
      <c r="F183" s="169"/>
      <c r="G183" s="156"/>
      <c r="H183" s="175"/>
    </row>
    <row r="184" spans="2:11">
      <c r="B184" s="444"/>
      <c r="C184" s="445"/>
      <c r="D184" s="207"/>
      <c r="E184" s="156"/>
      <c r="F184" s="169"/>
      <c r="G184" s="156"/>
      <c r="H184" s="175"/>
    </row>
    <row r="185" spans="2:11" ht="15" thickBot="1">
      <c r="B185" s="419"/>
      <c r="C185" s="420"/>
      <c r="D185" s="208"/>
      <c r="E185" s="176"/>
      <c r="F185" s="169"/>
      <c r="G185" s="176"/>
      <c r="H185" s="178"/>
    </row>
    <row r="186" spans="2:11" ht="15.75" thickBot="1">
      <c r="B186" s="401"/>
      <c r="C186" s="402"/>
      <c r="D186" s="402"/>
      <c r="E186" s="160"/>
      <c r="F186" s="160"/>
      <c r="G186" s="160"/>
      <c r="H186" s="167"/>
    </row>
    <row r="187" spans="2:11" ht="15.75" customHeight="1" thickBot="1">
      <c r="B187" s="166"/>
      <c r="C187" s="166"/>
      <c r="D187" s="166"/>
      <c r="E187" s="166"/>
      <c r="F187" s="405" t="s">
        <v>257</v>
      </c>
      <c r="G187" s="406"/>
      <c r="H187" s="167">
        <f>SUM(H179:H186)</f>
        <v>0</v>
      </c>
    </row>
    <row r="188" spans="2:11" ht="15" thickBot="1"/>
    <row r="189" spans="2:11" ht="15" thickBot="1">
      <c r="B189" s="152" t="s">
        <v>373</v>
      </c>
      <c r="F189" s="405" t="s">
        <v>244</v>
      </c>
      <c r="G189" s="471"/>
      <c r="H189" s="382">
        <f>H187+H175+H163</f>
        <v>0</v>
      </c>
    </row>
    <row r="190" spans="2:11">
      <c r="F190" s="272"/>
      <c r="G190" s="272"/>
      <c r="H190" s="273"/>
    </row>
    <row r="192" spans="2:11" ht="15" thickBot="1"/>
    <row r="193" spans="2:8" ht="15.75" thickBot="1">
      <c r="B193" s="383" t="s">
        <v>236</v>
      </c>
      <c r="C193" s="384"/>
      <c r="D193" s="384"/>
      <c r="E193" s="384"/>
      <c r="F193" s="384"/>
      <c r="G193" s="384"/>
      <c r="H193" s="385"/>
    </row>
    <row r="194" spans="2:8" ht="15" thickBot="1"/>
    <row r="195" spans="2:8" ht="14.25" customHeight="1">
      <c r="B195" s="386" t="s">
        <v>371</v>
      </c>
      <c r="C195" s="387"/>
      <c r="D195" s="387"/>
      <c r="E195" s="387"/>
      <c r="F195" s="387"/>
      <c r="G195" s="387"/>
      <c r="H195" s="388"/>
    </row>
    <row r="196" spans="2:8" ht="15" thickBot="1">
      <c r="B196" s="389"/>
      <c r="C196" s="390"/>
      <c r="D196" s="390"/>
      <c r="E196" s="390"/>
      <c r="F196" s="390"/>
      <c r="G196" s="390"/>
      <c r="H196" s="391"/>
    </row>
    <row r="197" spans="2:8" ht="15" thickBot="1">
      <c r="B197" s="153"/>
      <c r="C197" s="153"/>
      <c r="D197" s="153"/>
      <c r="E197" s="153"/>
      <c r="F197" s="153"/>
      <c r="G197" s="153"/>
      <c r="H197" s="153"/>
    </row>
    <row r="198" spans="2:8">
      <c r="B198" s="154" t="s">
        <v>81</v>
      </c>
      <c r="C198" s="465" t="s">
        <v>238</v>
      </c>
      <c r="D198" s="466"/>
      <c r="E198" s="466"/>
      <c r="F198" s="466"/>
      <c r="G198" s="466"/>
      <c r="H198" s="467"/>
    </row>
    <row r="199" spans="2:8" ht="15" thickBot="1">
      <c r="B199" s="155" t="s">
        <v>1</v>
      </c>
      <c r="C199" s="468" t="s">
        <v>259</v>
      </c>
      <c r="D199" s="469"/>
      <c r="E199" s="469"/>
      <c r="F199" s="469"/>
      <c r="G199" s="469"/>
      <c r="H199" s="470"/>
    </row>
    <row r="200" spans="2:8" ht="15" thickBot="1"/>
    <row r="201" spans="2:8" ht="15" thickBot="1">
      <c r="B201" s="398" t="s">
        <v>128</v>
      </c>
      <c r="C201" s="399"/>
      <c r="D201" s="399"/>
      <c r="E201" s="399"/>
      <c r="F201" s="399"/>
      <c r="G201" s="399"/>
      <c r="H201" s="400"/>
    </row>
    <row r="202" spans="2:8" ht="15" thickBot="1">
      <c r="B202" s="401" t="s">
        <v>79</v>
      </c>
      <c r="C202" s="402"/>
      <c r="D202" s="402"/>
      <c r="E202" s="160" t="s">
        <v>232</v>
      </c>
      <c r="F202" s="160" t="s">
        <v>239</v>
      </c>
      <c r="G202" s="160" t="s">
        <v>82</v>
      </c>
      <c r="H202" s="161" t="s">
        <v>240</v>
      </c>
    </row>
    <row r="203" spans="2:8">
      <c r="B203" s="421" t="s">
        <v>254</v>
      </c>
      <c r="C203" s="422"/>
      <c r="D203" s="422"/>
      <c r="E203" s="157" t="s">
        <v>4</v>
      </c>
      <c r="F203" s="173"/>
      <c r="G203" s="157"/>
      <c r="H203" s="174">
        <f>G203*F203</f>
        <v>0</v>
      </c>
    </row>
    <row r="204" spans="2:8">
      <c r="B204" s="409" t="s">
        <v>284</v>
      </c>
      <c r="C204" s="410"/>
      <c r="D204" s="410"/>
      <c r="E204" s="274" t="s">
        <v>1</v>
      </c>
      <c r="F204" s="169"/>
      <c r="G204" s="274"/>
      <c r="H204" s="175">
        <f t="shared" ref="H204:H205" si="4">G204*F204</f>
        <v>0</v>
      </c>
    </row>
    <row r="205" spans="2:8">
      <c r="B205" s="409" t="s">
        <v>202</v>
      </c>
      <c r="C205" s="410"/>
      <c r="D205" s="410"/>
      <c r="E205" s="274" t="s">
        <v>285</v>
      </c>
      <c r="F205" s="169"/>
      <c r="G205" s="274"/>
      <c r="H205" s="175">
        <f t="shared" si="4"/>
        <v>0</v>
      </c>
    </row>
    <row r="206" spans="2:8">
      <c r="B206" s="409"/>
      <c r="C206" s="410"/>
      <c r="D206" s="410"/>
      <c r="E206" s="274"/>
      <c r="F206" s="169"/>
      <c r="G206" s="274"/>
      <c r="H206" s="175">
        <f t="shared" ref="H206:H209" si="5">G206*F206</f>
        <v>0</v>
      </c>
    </row>
    <row r="207" spans="2:8">
      <c r="B207" s="409"/>
      <c r="C207" s="410"/>
      <c r="D207" s="410"/>
      <c r="E207" s="274"/>
      <c r="F207" s="169"/>
      <c r="G207" s="274"/>
      <c r="H207" s="175">
        <f t="shared" si="5"/>
        <v>0</v>
      </c>
    </row>
    <row r="208" spans="2:8">
      <c r="B208" s="409"/>
      <c r="C208" s="410"/>
      <c r="D208" s="410"/>
      <c r="E208" s="274"/>
      <c r="F208" s="169"/>
      <c r="G208" s="274"/>
      <c r="H208" s="175">
        <f t="shared" si="5"/>
        <v>0</v>
      </c>
    </row>
    <row r="209" spans="2:8" ht="15" thickBot="1">
      <c r="B209" s="403"/>
      <c r="C209" s="404"/>
      <c r="D209" s="404"/>
      <c r="E209" s="275"/>
      <c r="F209" s="169"/>
      <c r="G209" s="275"/>
      <c r="H209" s="175">
        <f t="shared" si="5"/>
        <v>0</v>
      </c>
    </row>
    <row r="210" spans="2:8" ht="15" thickBot="1">
      <c r="B210" s="401" t="s">
        <v>249</v>
      </c>
      <c r="C210" s="402"/>
      <c r="D210" s="402"/>
      <c r="E210" s="160" t="s">
        <v>250</v>
      </c>
      <c r="F210" s="213"/>
      <c r="G210" s="160"/>
      <c r="H210" s="171">
        <f>SUM(H203:H209)*0.05</f>
        <v>0</v>
      </c>
    </row>
    <row r="211" spans="2:8" ht="15" thickBot="1">
      <c r="B211" s="166"/>
      <c r="C211" s="166"/>
      <c r="D211" s="166"/>
      <c r="E211" s="166"/>
      <c r="F211" s="405" t="s">
        <v>241</v>
      </c>
      <c r="G211" s="406"/>
      <c r="H211" s="171">
        <f>SUM(H203:H210)</f>
        <v>0</v>
      </c>
    </row>
    <row r="212" spans="2:8" ht="15" thickBot="1"/>
    <row r="213" spans="2:8" ht="15" thickBot="1">
      <c r="B213" s="398" t="s">
        <v>242</v>
      </c>
      <c r="C213" s="399"/>
      <c r="D213" s="399"/>
      <c r="E213" s="399"/>
      <c r="F213" s="399"/>
      <c r="G213" s="399"/>
      <c r="H213" s="400"/>
    </row>
    <row r="214" spans="2:8" ht="15" thickBot="1">
      <c r="B214" s="401" t="s">
        <v>79</v>
      </c>
      <c r="C214" s="402"/>
      <c r="D214" s="402"/>
      <c r="E214" s="160" t="s">
        <v>84</v>
      </c>
      <c r="F214" s="160" t="s">
        <v>245</v>
      </c>
      <c r="G214" s="160" t="s">
        <v>248</v>
      </c>
      <c r="H214" s="161" t="s">
        <v>240</v>
      </c>
    </row>
    <row r="215" spans="2:8">
      <c r="B215" s="407" t="s">
        <v>251</v>
      </c>
      <c r="C215" s="408"/>
      <c r="D215" s="408"/>
      <c r="E215" s="159" t="s">
        <v>250</v>
      </c>
      <c r="F215" s="159"/>
      <c r="G215" s="183"/>
      <c r="H215" s="172">
        <f>H235*G215</f>
        <v>0</v>
      </c>
    </row>
    <row r="216" spans="2:8">
      <c r="B216" s="438" t="s">
        <v>286</v>
      </c>
      <c r="C216" s="439"/>
      <c r="D216" s="439"/>
      <c r="E216" s="156"/>
      <c r="F216" s="169"/>
      <c r="G216" s="156"/>
      <c r="H216" s="185"/>
    </row>
    <row r="217" spans="2:8">
      <c r="B217" s="438"/>
      <c r="C217" s="439"/>
      <c r="D217" s="439"/>
      <c r="E217" s="156"/>
      <c r="F217" s="156"/>
      <c r="G217" s="156"/>
      <c r="H217" s="158"/>
    </row>
    <row r="218" spans="2:8">
      <c r="B218" s="438"/>
      <c r="C218" s="439"/>
      <c r="D218" s="439"/>
      <c r="E218" s="156"/>
      <c r="F218" s="156"/>
      <c r="G218" s="156"/>
      <c r="H218" s="158"/>
    </row>
    <row r="219" spans="2:8">
      <c r="B219" s="438"/>
      <c r="C219" s="439"/>
      <c r="D219" s="439"/>
      <c r="E219" s="156"/>
      <c r="F219" s="156"/>
      <c r="G219" s="156"/>
      <c r="H219" s="158"/>
    </row>
    <row r="220" spans="2:8">
      <c r="B220" s="438"/>
      <c r="C220" s="439"/>
      <c r="D220" s="439"/>
      <c r="E220" s="156"/>
      <c r="F220" s="156"/>
      <c r="G220" s="156"/>
      <c r="H220" s="158"/>
    </row>
    <row r="221" spans="2:8" ht="15" thickBot="1">
      <c r="B221" s="454"/>
      <c r="C221" s="455"/>
      <c r="D221" s="455"/>
      <c r="E221" s="162"/>
      <c r="F221" s="162"/>
      <c r="G221" s="162"/>
      <c r="H221" s="163"/>
    </row>
    <row r="222" spans="2:8" ht="15" thickBot="1">
      <c r="B222" s="401"/>
      <c r="C222" s="402"/>
      <c r="D222" s="402"/>
      <c r="E222" s="160"/>
      <c r="F222" s="164"/>
      <c r="G222" s="164"/>
      <c r="H222" s="165"/>
    </row>
    <row r="223" spans="2:8" ht="15" thickBot="1">
      <c r="B223" s="166"/>
      <c r="C223" s="166"/>
      <c r="D223" s="166"/>
      <c r="E223" s="166"/>
      <c r="F223" s="405" t="s">
        <v>243</v>
      </c>
      <c r="G223" s="406"/>
      <c r="H223" s="171">
        <f>SUM(H215:H222)</f>
        <v>0</v>
      </c>
    </row>
    <row r="224" spans="2:8" ht="15" thickBot="1"/>
    <row r="225" spans="2:8" ht="15" thickBot="1">
      <c r="B225" s="398" t="s">
        <v>143</v>
      </c>
      <c r="C225" s="399"/>
      <c r="D225" s="399"/>
      <c r="E225" s="399"/>
      <c r="F225" s="399"/>
      <c r="G225" s="399"/>
      <c r="H225" s="400"/>
    </row>
    <row r="226" spans="2:8" ht="15" thickBot="1">
      <c r="B226" s="398" t="s">
        <v>79</v>
      </c>
      <c r="C226" s="411"/>
      <c r="D226" s="160" t="s">
        <v>247</v>
      </c>
      <c r="E226" s="160" t="s">
        <v>98</v>
      </c>
      <c r="F226" s="160" t="s">
        <v>100</v>
      </c>
      <c r="G226" s="160" t="s">
        <v>246</v>
      </c>
      <c r="H226" s="161" t="s">
        <v>240</v>
      </c>
    </row>
    <row r="227" spans="2:8">
      <c r="B227" s="412" t="s">
        <v>252</v>
      </c>
      <c r="C227" s="413"/>
      <c r="D227" s="157"/>
      <c r="E227" s="173"/>
      <c r="F227" s="173"/>
      <c r="G227" s="156"/>
      <c r="H227" s="174"/>
    </row>
    <row r="228" spans="2:8">
      <c r="B228" s="444" t="s">
        <v>253</v>
      </c>
      <c r="C228" s="445"/>
      <c r="D228" s="156"/>
      <c r="E228" s="169"/>
      <c r="F228" s="169"/>
      <c r="G228" s="156"/>
      <c r="H228" s="175"/>
    </row>
    <row r="229" spans="2:8">
      <c r="B229" s="444"/>
      <c r="C229" s="445"/>
      <c r="D229" s="207"/>
      <c r="E229" s="156"/>
      <c r="F229" s="169"/>
      <c r="G229" s="156"/>
      <c r="H229" s="175"/>
    </row>
    <row r="230" spans="2:8">
      <c r="B230" s="444"/>
      <c r="C230" s="445"/>
      <c r="D230" s="207"/>
      <c r="E230" s="156"/>
      <c r="F230" s="169"/>
      <c r="G230" s="156"/>
      <c r="H230" s="175"/>
    </row>
    <row r="231" spans="2:8">
      <c r="B231" s="444"/>
      <c r="C231" s="445"/>
      <c r="D231" s="207"/>
      <c r="E231" s="156"/>
      <c r="F231" s="169"/>
      <c r="G231" s="156"/>
      <c r="H231" s="175"/>
    </row>
    <row r="232" spans="2:8">
      <c r="B232" s="444"/>
      <c r="C232" s="445"/>
      <c r="D232" s="207"/>
      <c r="E232" s="156"/>
      <c r="F232" s="169"/>
      <c r="G232" s="156"/>
      <c r="H232" s="175"/>
    </row>
    <row r="233" spans="2:8" ht="15" thickBot="1">
      <c r="B233" s="419"/>
      <c r="C233" s="420"/>
      <c r="D233" s="208"/>
      <c r="E233" s="176"/>
      <c r="F233" s="169"/>
      <c r="G233" s="176"/>
      <c r="H233" s="178"/>
    </row>
    <row r="234" spans="2:8" ht="15.75" thickBot="1">
      <c r="B234" s="401"/>
      <c r="C234" s="402"/>
      <c r="D234" s="402"/>
      <c r="E234" s="160"/>
      <c r="F234" s="160"/>
      <c r="G234" s="160"/>
      <c r="H234" s="167"/>
    </row>
    <row r="235" spans="2:8" ht="15.75" customHeight="1" thickBot="1">
      <c r="B235" s="166"/>
      <c r="C235" s="166"/>
      <c r="D235" s="166"/>
      <c r="E235" s="166"/>
      <c r="F235" s="405" t="s">
        <v>257</v>
      </c>
      <c r="G235" s="406"/>
      <c r="H235" s="167">
        <f>SUM(H227:H234)</f>
        <v>0</v>
      </c>
    </row>
    <row r="236" spans="2:8" ht="15" thickBot="1"/>
    <row r="237" spans="2:8" ht="15" thickBot="1">
      <c r="B237" s="152" t="s">
        <v>373</v>
      </c>
      <c r="F237" s="405" t="s">
        <v>244</v>
      </c>
      <c r="G237" s="406"/>
      <c r="H237" s="378">
        <f>H235+H223+H211</f>
        <v>0</v>
      </c>
    </row>
    <row r="240" spans="2:8" ht="15" thickBot="1"/>
    <row r="241" spans="2:8" ht="15.75" thickBot="1">
      <c r="B241" s="383" t="s">
        <v>236</v>
      </c>
      <c r="C241" s="384"/>
      <c r="D241" s="384"/>
      <c r="E241" s="384"/>
      <c r="F241" s="384"/>
      <c r="G241" s="384"/>
      <c r="H241" s="385"/>
    </row>
    <row r="242" spans="2:8" ht="15" thickBot="1"/>
    <row r="243" spans="2:8" ht="14.25" customHeight="1">
      <c r="B243" s="386" t="s">
        <v>371</v>
      </c>
      <c r="C243" s="387"/>
      <c r="D243" s="387"/>
      <c r="E243" s="387"/>
      <c r="F243" s="387"/>
      <c r="G243" s="387"/>
      <c r="H243" s="388"/>
    </row>
    <row r="244" spans="2:8" ht="15" thickBot="1">
      <c r="B244" s="389"/>
      <c r="C244" s="390"/>
      <c r="D244" s="390"/>
      <c r="E244" s="390"/>
      <c r="F244" s="390"/>
      <c r="G244" s="390"/>
      <c r="H244" s="391"/>
    </row>
    <row r="245" spans="2:8" ht="15" thickBot="1">
      <c r="B245" s="153"/>
      <c r="C245" s="153"/>
      <c r="D245" s="153"/>
      <c r="E245" s="153"/>
      <c r="F245" s="153"/>
      <c r="G245" s="153"/>
      <c r="H245" s="153"/>
    </row>
    <row r="246" spans="2:8">
      <c r="B246" s="154" t="s">
        <v>81</v>
      </c>
      <c r="C246" s="465" t="s">
        <v>238</v>
      </c>
      <c r="D246" s="466"/>
      <c r="E246" s="466"/>
      <c r="F246" s="466"/>
      <c r="G246" s="466"/>
      <c r="H246" s="467"/>
    </row>
    <row r="247" spans="2:8" ht="15" thickBot="1">
      <c r="B247" s="155" t="s">
        <v>1</v>
      </c>
      <c r="C247" s="468" t="s">
        <v>287</v>
      </c>
      <c r="D247" s="469"/>
      <c r="E247" s="469"/>
      <c r="F247" s="469"/>
      <c r="G247" s="469"/>
      <c r="H247" s="470"/>
    </row>
    <row r="248" spans="2:8" ht="15" thickBot="1"/>
    <row r="249" spans="2:8" ht="15" thickBot="1">
      <c r="B249" s="398" t="s">
        <v>128</v>
      </c>
      <c r="C249" s="399"/>
      <c r="D249" s="399"/>
      <c r="E249" s="399"/>
      <c r="F249" s="399"/>
      <c r="G249" s="399"/>
      <c r="H249" s="400"/>
    </row>
    <row r="250" spans="2:8" ht="15" thickBot="1">
      <c r="B250" s="401" t="s">
        <v>79</v>
      </c>
      <c r="C250" s="402"/>
      <c r="D250" s="402"/>
      <c r="E250" s="160" t="s">
        <v>232</v>
      </c>
      <c r="F250" s="160" t="s">
        <v>239</v>
      </c>
      <c r="G250" s="160" t="s">
        <v>82</v>
      </c>
      <c r="H250" s="161" t="s">
        <v>240</v>
      </c>
    </row>
    <row r="251" spans="2:8">
      <c r="B251" s="421" t="s">
        <v>254</v>
      </c>
      <c r="C251" s="422"/>
      <c r="D251" s="422"/>
      <c r="E251" s="157" t="s">
        <v>4</v>
      </c>
      <c r="F251" s="173"/>
      <c r="G251" s="157"/>
      <c r="H251" s="174">
        <f>G251*F251</f>
        <v>0</v>
      </c>
    </row>
    <row r="252" spans="2:8">
      <c r="B252" s="409" t="s">
        <v>284</v>
      </c>
      <c r="C252" s="410"/>
      <c r="D252" s="410"/>
      <c r="E252" s="274" t="s">
        <v>1</v>
      </c>
      <c r="F252" s="169"/>
      <c r="G252" s="274"/>
      <c r="H252" s="175">
        <f t="shared" ref="H252:H257" si="6">G252*F252</f>
        <v>0</v>
      </c>
    </row>
    <row r="253" spans="2:8">
      <c r="B253" s="409" t="s">
        <v>202</v>
      </c>
      <c r="C253" s="410"/>
      <c r="D253" s="410"/>
      <c r="E253" s="274" t="s">
        <v>285</v>
      </c>
      <c r="F253" s="169"/>
      <c r="G253" s="274"/>
      <c r="H253" s="175">
        <f t="shared" si="6"/>
        <v>0</v>
      </c>
    </row>
    <row r="254" spans="2:8">
      <c r="B254" s="409" t="s">
        <v>288</v>
      </c>
      <c r="C254" s="410"/>
      <c r="D254" s="410"/>
      <c r="E254" s="274" t="s">
        <v>1</v>
      </c>
      <c r="F254" s="169"/>
      <c r="G254" s="274"/>
      <c r="H254" s="175">
        <f t="shared" si="6"/>
        <v>0</v>
      </c>
    </row>
    <row r="255" spans="2:8">
      <c r="B255" s="409"/>
      <c r="C255" s="410"/>
      <c r="D255" s="410"/>
      <c r="E255" s="274"/>
      <c r="F255" s="169"/>
      <c r="G255" s="274"/>
      <c r="H255" s="175">
        <f t="shared" si="6"/>
        <v>0</v>
      </c>
    </row>
    <row r="256" spans="2:8">
      <c r="B256" s="409"/>
      <c r="C256" s="410"/>
      <c r="D256" s="410"/>
      <c r="E256" s="274"/>
      <c r="F256" s="169"/>
      <c r="G256" s="274"/>
      <c r="H256" s="175">
        <f t="shared" si="6"/>
        <v>0</v>
      </c>
    </row>
    <row r="257" spans="2:8" ht="15" thickBot="1">
      <c r="B257" s="403"/>
      <c r="C257" s="404"/>
      <c r="D257" s="404"/>
      <c r="E257" s="275"/>
      <c r="F257" s="169"/>
      <c r="G257" s="275"/>
      <c r="H257" s="175">
        <f t="shared" si="6"/>
        <v>0</v>
      </c>
    </row>
    <row r="258" spans="2:8" ht="15" thickBot="1">
      <c r="B258" s="401" t="s">
        <v>249</v>
      </c>
      <c r="C258" s="402"/>
      <c r="D258" s="402"/>
      <c r="E258" s="160" t="s">
        <v>250</v>
      </c>
      <c r="F258" s="213"/>
      <c r="G258" s="160"/>
      <c r="H258" s="171">
        <f>SUM(H251:H257)*0.05</f>
        <v>0</v>
      </c>
    </row>
    <row r="259" spans="2:8" ht="15" customHeight="1" thickBot="1">
      <c r="B259" s="166"/>
      <c r="C259" s="166"/>
      <c r="D259" s="166"/>
      <c r="E259" s="166"/>
      <c r="F259" s="405" t="s">
        <v>241</v>
      </c>
      <c r="G259" s="406"/>
      <c r="H259" s="171">
        <f>SUM(H251:H258)</f>
        <v>0</v>
      </c>
    </row>
    <row r="260" spans="2:8" ht="15" thickBot="1"/>
    <row r="261" spans="2:8" ht="15" thickBot="1">
      <c r="B261" s="398" t="s">
        <v>242</v>
      </c>
      <c r="C261" s="399"/>
      <c r="D261" s="399"/>
      <c r="E261" s="399"/>
      <c r="F261" s="399"/>
      <c r="G261" s="399"/>
      <c r="H261" s="400"/>
    </row>
    <row r="262" spans="2:8" ht="15" thickBot="1">
      <c r="B262" s="401" t="s">
        <v>79</v>
      </c>
      <c r="C262" s="402"/>
      <c r="D262" s="402"/>
      <c r="E262" s="160" t="s">
        <v>84</v>
      </c>
      <c r="F262" s="160" t="s">
        <v>245</v>
      </c>
      <c r="G262" s="160" t="s">
        <v>248</v>
      </c>
      <c r="H262" s="161" t="s">
        <v>240</v>
      </c>
    </row>
    <row r="263" spans="2:8">
      <c r="B263" s="407" t="s">
        <v>251</v>
      </c>
      <c r="C263" s="408"/>
      <c r="D263" s="408"/>
      <c r="E263" s="159" t="s">
        <v>250</v>
      </c>
      <c r="F263" s="159"/>
      <c r="G263" s="183"/>
      <c r="H263" s="172">
        <f>H283*G263</f>
        <v>0</v>
      </c>
    </row>
    <row r="264" spans="2:8">
      <c r="B264" s="438" t="s">
        <v>286</v>
      </c>
      <c r="C264" s="439"/>
      <c r="D264" s="439"/>
      <c r="E264" s="156"/>
      <c r="F264" s="169"/>
      <c r="G264" s="156"/>
      <c r="H264" s="185"/>
    </row>
    <row r="265" spans="2:8">
      <c r="B265" s="438"/>
      <c r="C265" s="439"/>
      <c r="D265" s="439"/>
      <c r="E265" s="156"/>
      <c r="F265" s="156"/>
      <c r="G265" s="156"/>
      <c r="H265" s="158"/>
    </row>
    <row r="266" spans="2:8">
      <c r="B266" s="438"/>
      <c r="C266" s="439"/>
      <c r="D266" s="439"/>
      <c r="E266" s="156"/>
      <c r="F266" s="156"/>
      <c r="G266" s="156"/>
      <c r="H266" s="158"/>
    </row>
    <row r="267" spans="2:8">
      <c r="B267" s="438"/>
      <c r="C267" s="439"/>
      <c r="D267" s="439"/>
      <c r="E267" s="156"/>
      <c r="F267" s="156"/>
      <c r="G267" s="156"/>
      <c r="H267" s="158"/>
    </row>
    <row r="268" spans="2:8">
      <c r="B268" s="438"/>
      <c r="C268" s="439"/>
      <c r="D268" s="439"/>
      <c r="E268" s="156"/>
      <c r="F268" s="156"/>
      <c r="G268" s="156"/>
      <c r="H268" s="158"/>
    </row>
    <row r="269" spans="2:8" ht="15" thickBot="1">
      <c r="B269" s="454"/>
      <c r="C269" s="455"/>
      <c r="D269" s="455"/>
      <c r="E269" s="162"/>
      <c r="F269" s="162"/>
      <c r="G269" s="162"/>
      <c r="H269" s="163"/>
    </row>
    <row r="270" spans="2:8" ht="15" thickBot="1">
      <c r="B270" s="401"/>
      <c r="C270" s="402"/>
      <c r="D270" s="402"/>
      <c r="E270" s="160"/>
      <c r="F270" s="164"/>
      <c r="G270" s="164"/>
      <c r="H270" s="165"/>
    </row>
    <row r="271" spans="2:8" ht="15" customHeight="1" thickBot="1">
      <c r="B271" s="166"/>
      <c r="C271" s="166"/>
      <c r="D271" s="166"/>
      <c r="E271" s="166"/>
      <c r="F271" s="405" t="s">
        <v>243</v>
      </c>
      <c r="G271" s="406"/>
      <c r="H271" s="171">
        <f>SUM(H263:H270)</f>
        <v>0</v>
      </c>
    </row>
    <row r="272" spans="2:8" ht="15" thickBot="1"/>
    <row r="273" spans="2:12" ht="15" thickBot="1">
      <c r="B273" s="398" t="s">
        <v>143</v>
      </c>
      <c r="C273" s="399"/>
      <c r="D273" s="399"/>
      <c r="E273" s="399"/>
      <c r="F273" s="399"/>
      <c r="G273" s="399"/>
      <c r="H273" s="400"/>
    </row>
    <row r="274" spans="2:12" ht="15" thickBot="1">
      <c r="B274" s="398" t="s">
        <v>79</v>
      </c>
      <c r="C274" s="411"/>
      <c r="D274" s="160" t="s">
        <v>247</v>
      </c>
      <c r="E274" s="160" t="s">
        <v>98</v>
      </c>
      <c r="F274" s="160" t="s">
        <v>100</v>
      </c>
      <c r="G274" s="160" t="s">
        <v>246</v>
      </c>
      <c r="H274" s="161" t="s">
        <v>240</v>
      </c>
    </row>
    <row r="275" spans="2:12">
      <c r="B275" s="412" t="s">
        <v>252</v>
      </c>
      <c r="C275" s="413"/>
      <c r="D275" s="157"/>
      <c r="E275" s="173"/>
      <c r="F275" s="173"/>
      <c r="G275" s="156"/>
      <c r="H275" s="174"/>
      <c r="K275" s="192"/>
      <c r="L275" s="192"/>
    </row>
    <row r="276" spans="2:12">
      <c r="B276" s="444" t="s">
        <v>253</v>
      </c>
      <c r="C276" s="445"/>
      <c r="D276" s="156"/>
      <c r="E276" s="169"/>
      <c r="F276" s="169"/>
      <c r="G276" s="156"/>
      <c r="H276" s="175"/>
    </row>
    <row r="277" spans="2:12">
      <c r="B277" s="444"/>
      <c r="C277" s="445"/>
      <c r="D277" s="207"/>
      <c r="E277" s="156"/>
      <c r="F277" s="169"/>
      <c r="G277" s="156"/>
      <c r="H277" s="175"/>
    </row>
    <row r="278" spans="2:12">
      <c r="B278" s="444"/>
      <c r="C278" s="445"/>
      <c r="D278" s="207"/>
      <c r="E278" s="156"/>
      <c r="F278" s="169"/>
      <c r="G278" s="156"/>
      <c r="H278" s="175"/>
    </row>
    <row r="279" spans="2:12">
      <c r="B279" s="444"/>
      <c r="C279" s="445"/>
      <c r="D279" s="207"/>
      <c r="E279" s="156"/>
      <c r="F279" s="169"/>
      <c r="G279" s="156"/>
      <c r="H279" s="175"/>
    </row>
    <row r="280" spans="2:12">
      <c r="B280" s="444"/>
      <c r="C280" s="445"/>
      <c r="D280" s="207"/>
      <c r="E280" s="156"/>
      <c r="F280" s="169"/>
      <c r="G280" s="156"/>
      <c r="H280" s="175"/>
      <c r="K280" s="263"/>
    </row>
    <row r="281" spans="2:12" ht="15" thickBot="1">
      <c r="B281" s="419"/>
      <c r="C281" s="420"/>
      <c r="D281" s="208"/>
      <c r="E281" s="176"/>
      <c r="F281" s="169"/>
      <c r="G281" s="176"/>
      <c r="H281" s="178"/>
      <c r="K281" s="263"/>
    </row>
    <row r="282" spans="2:12" ht="15.75" thickBot="1">
      <c r="B282" s="401"/>
      <c r="C282" s="402"/>
      <c r="D282" s="402"/>
      <c r="E282" s="160"/>
      <c r="F282" s="160"/>
      <c r="G282" s="160"/>
      <c r="H282" s="167"/>
    </row>
    <row r="283" spans="2:12" ht="15.75" customHeight="1" thickBot="1">
      <c r="B283" s="166"/>
      <c r="C283" s="166"/>
      <c r="D283" s="166"/>
      <c r="E283" s="166"/>
      <c r="F283" s="405" t="s">
        <v>257</v>
      </c>
      <c r="G283" s="406"/>
      <c r="H283" s="167">
        <f>SUM(H275:H282)</f>
        <v>0</v>
      </c>
    </row>
    <row r="284" spans="2:12" ht="15" thickBot="1"/>
    <row r="285" spans="2:12" ht="15" thickBot="1">
      <c r="B285" s="152" t="s">
        <v>373</v>
      </c>
      <c r="F285" s="405" t="s">
        <v>244</v>
      </c>
      <c r="G285" s="406"/>
      <c r="H285" s="378">
        <f>H283+H271+H259</f>
        <v>0</v>
      </c>
    </row>
    <row r="288" spans="2:12" ht="15" thickBot="1"/>
    <row r="289" spans="2:8" ht="15.75" thickBot="1">
      <c r="B289" s="383" t="s">
        <v>236</v>
      </c>
      <c r="C289" s="384"/>
      <c r="D289" s="384"/>
      <c r="E289" s="384"/>
      <c r="F289" s="384"/>
      <c r="G289" s="384"/>
      <c r="H289" s="385"/>
    </row>
    <row r="290" spans="2:8" ht="15" thickBot="1"/>
    <row r="291" spans="2:8" ht="14.25" customHeight="1">
      <c r="B291" s="386" t="s">
        <v>371</v>
      </c>
      <c r="C291" s="387"/>
      <c r="D291" s="387"/>
      <c r="E291" s="387"/>
      <c r="F291" s="387"/>
      <c r="G291" s="387"/>
      <c r="H291" s="388"/>
    </row>
    <row r="292" spans="2:8" ht="15" thickBot="1">
      <c r="B292" s="389"/>
      <c r="C292" s="390"/>
      <c r="D292" s="390"/>
      <c r="E292" s="390"/>
      <c r="F292" s="390"/>
      <c r="G292" s="390"/>
      <c r="H292" s="391"/>
    </row>
    <row r="293" spans="2:8" ht="15" thickBot="1">
      <c r="B293" s="153"/>
      <c r="C293" s="153"/>
      <c r="D293" s="153"/>
      <c r="E293" s="153"/>
      <c r="F293" s="153"/>
      <c r="G293" s="153"/>
      <c r="H293" s="153"/>
    </row>
    <row r="294" spans="2:8">
      <c r="B294" s="154" t="s">
        <v>81</v>
      </c>
      <c r="C294" s="465" t="s">
        <v>238</v>
      </c>
      <c r="D294" s="466"/>
      <c r="E294" s="466"/>
      <c r="F294" s="466"/>
      <c r="G294" s="466"/>
      <c r="H294" s="467"/>
    </row>
    <row r="295" spans="2:8" ht="27.75" customHeight="1" thickBot="1">
      <c r="B295" s="155" t="s">
        <v>1</v>
      </c>
      <c r="C295" s="468" t="s">
        <v>289</v>
      </c>
      <c r="D295" s="469"/>
      <c r="E295" s="469"/>
      <c r="F295" s="469"/>
      <c r="G295" s="469"/>
      <c r="H295" s="470"/>
    </row>
    <row r="296" spans="2:8" ht="15" thickBot="1"/>
    <row r="297" spans="2:8" ht="15" thickBot="1">
      <c r="B297" s="398" t="s">
        <v>128</v>
      </c>
      <c r="C297" s="399"/>
      <c r="D297" s="399"/>
      <c r="E297" s="399"/>
      <c r="F297" s="399"/>
      <c r="G297" s="399"/>
      <c r="H297" s="400"/>
    </row>
    <row r="298" spans="2:8" ht="15" thickBot="1">
      <c r="B298" s="401" t="s">
        <v>79</v>
      </c>
      <c r="C298" s="402"/>
      <c r="D298" s="402"/>
      <c r="E298" s="160" t="s">
        <v>232</v>
      </c>
      <c r="F298" s="160" t="s">
        <v>239</v>
      </c>
      <c r="G298" s="160" t="s">
        <v>82</v>
      </c>
      <c r="H298" s="161" t="s">
        <v>240</v>
      </c>
    </row>
    <row r="299" spans="2:8">
      <c r="B299" s="421" t="s">
        <v>254</v>
      </c>
      <c r="C299" s="422"/>
      <c r="D299" s="422"/>
      <c r="E299" s="157" t="s">
        <v>4</v>
      </c>
      <c r="F299" s="173"/>
      <c r="G299" s="157"/>
      <c r="H299" s="174">
        <f>G299*F299</f>
        <v>0</v>
      </c>
    </row>
    <row r="300" spans="2:8">
      <c r="B300" s="409" t="s">
        <v>284</v>
      </c>
      <c r="C300" s="410"/>
      <c r="D300" s="410"/>
      <c r="E300" s="274" t="s">
        <v>1</v>
      </c>
      <c r="F300" s="169"/>
      <c r="G300" s="274"/>
      <c r="H300" s="175">
        <f t="shared" ref="H300:H305" si="7">G300*F300</f>
        <v>0</v>
      </c>
    </row>
    <row r="301" spans="2:8">
      <c r="B301" s="409" t="s">
        <v>202</v>
      </c>
      <c r="C301" s="410"/>
      <c r="D301" s="410"/>
      <c r="E301" s="274" t="s">
        <v>285</v>
      </c>
      <c r="F301" s="169"/>
      <c r="G301" s="274"/>
      <c r="H301" s="175">
        <f t="shared" si="7"/>
        <v>0</v>
      </c>
    </row>
    <row r="302" spans="2:8">
      <c r="B302" s="409" t="s">
        <v>288</v>
      </c>
      <c r="C302" s="410"/>
      <c r="D302" s="410"/>
      <c r="E302" s="274" t="s">
        <v>1</v>
      </c>
      <c r="F302" s="169"/>
      <c r="G302" s="274"/>
      <c r="H302" s="175">
        <f t="shared" si="7"/>
        <v>0</v>
      </c>
    </row>
    <row r="303" spans="2:8">
      <c r="B303" s="409"/>
      <c r="C303" s="410"/>
      <c r="D303" s="410"/>
      <c r="E303" s="274"/>
      <c r="F303" s="169"/>
      <c r="G303" s="274"/>
      <c r="H303" s="175">
        <f t="shared" si="7"/>
        <v>0</v>
      </c>
    </row>
    <row r="304" spans="2:8">
      <c r="B304" s="409"/>
      <c r="C304" s="410"/>
      <c r="D304" s="410"/>
      <c r="E304" s="274"/>
      <c r="F304" s="169"/>
      <c r="G304" s="274"/>
      <c r="H304" s="175">
        <f t="shared" si="7"/>
        <v>0</v>
      </c>
    </row>
    <row r="305" spans="2:8" ht="15" thickBot="1">
      <c r="B305" s="403"/>
      <c r="C305" s="404"/>
      <c r="D305" s="404"/>
      <c r="E305" s="275"/>
      <c r="F305" s="169"/>
      <c r="G305" s="275"/>
      <c r="H305" s="175">
        <f t="shared" si="7"/>
        <v>0</v>
      </c>
    </row>
    <row r="306" spans="2:8" ht="15" thickBot="1">
      <c r="B306" s="401" t="s">
        <v>249</v>
      </c>
      <c r="C306" s="402"/>
      <c r="D306" s="402"/>
      <c r="E306" s="160" t="s">
        <v>250</v>
      </c>
      <c r="F306" s="213"/>
      <c r="G306" s="160"/>
      <c r="H306" s="171">
        <f>SUM(H299:H305)*0.05</f>
        <v>0</v>
      </c>
    </row>
    <row r="307" spans="2:8" ht="15" customHeight="1" thickBot="1">
      <c r="B307" s="166"/>
      <c r="C307" s="166"/>
      <c r="D307" s="166"/>
      <c r="E307" s="166"/>
      <c r="F307" s="405" t="s">
        <v>241</v>
      </c>
      <c r="G307" s="406"/>
      <c r="H307" s="171">
        <f>SUM(H299:H306)</f>
        <v>0</v>
      </c>
    </row>
    <row r="308" spans="2:8" ht="15" thickBot="1"/>
    <row r="309" spans="2:8" ht="15" thickBot="1">
      <c r="B309" s="398" t="s">
        <v>242</v>
      </c>
      <c r="C309" s="399"/>
      <c r="D309" s="399"/>
      <c r="E309" s="399"/>
      <c r="F309" s="399"/>
      <c r="G309" s="399"/>
      <c r="H309" s="400"/>
    </row>
    <row r="310" spans="2:8" ht="15" thickBot="1">
      <c r="B310" s="401" t="s">
        <v>79</v>
      </c>
      <c r="C310" s="402"/>
      <c r="D310" s="402"/>
      <c r="E310" s="160" t="s">
        <v>84</v>
      </c>
      <c r="F310" s="160" t="s">
        <v>245</v>
      </c>
      <c r="G310" s="160" t="s">
        <v>248</v>
      </c>
      <c r="H310" s="161" t="s">
        <v>240</v>
      </c>
    </row>
    <row r="311" spans="2:8">
      <c r="B311" s="407" t="s">
        <v>251</v>
      </c>
      <c r="C311" s="408"/>
      <c r="D311" s="408"/>
      <c r="E311" s="159" t="s">
        <v>250</v>
      </c>
      <c r="F311" s="159"/>
      <c r="G311" s="183"/>
      <c r="H311" s="172">
        <f>H331*G311</f>
        <v>0</v>
      </c>
    </row>
    <row r="312" spans="2:8">
      <c r="B312" s="438" t="s">
        <v>286</v>
      </c>
      <c r="C312" s="439"/>
      <c r="D312" s="439"/>
      <c r="E312" s="156"/>
      <c r="F312" s="169"/>
      <c r="G312" s="156"/>
      <c r="H312" s="185"/>
    </row>
    <row r="313" spans="2:8">
      <c r="B313" s="438"/>
      <c r="C313" s="439"/>
      <c r="D313" s="439"/>
      <c r="E313" s="156"/>
      <c r="F313" s="156"/>
      <c r="G313" s="156"/>
      <c r="H313" s="158"/>
    </row>
    <row r="314" spans="2:8">
      <c r="B314" s="438"/>
      <c r="C314" s="439"/>
      <c r="D314" s="439"/>
      <c r="E314" s="156"/>
      <c r="F314" s="156"/>
      <c r="G314" s="156"/>
      <c r="H314" s="158"/>
    </row>
    <row r="315" spans="2:8">
      <c r="B315" s="438"/>
      <c r="C315" s="439"/>
      <c r="D315" s="439"/>
      <c r="E315" s="156"/>
      <c r="F315" s="156"/>
      <c r="G315" s="156"/>
      <c r="H315" s="158"/>
    </row>
    <row r="316" spans="2:8">
      <c r="B316" s="438"/>
      <c r="C316" s="439"/>
      <c r="D316" s="439"/>
      <c r="E316" s="156"/>
      <c r="F316" s="156"/>
      <c r="G316" s="156"/>
      <c r="H316" s="158"/>
    </row>
    <row r="317" spans="2:8" ht="15" thickBot="1">
      <c r="B317" s="454"/>
      <c r="C317" s="455"/>
      <c r="D317" s="455"/>
      <c r="E317" s="162"/>
      <c r="F317" s="162"/>
      <c r="G317" s="162"/>
      <c r="H317" s="163"/>
    </row>
    <row r="318" spans="2:8" ht="15" thickBot="1">
      <c r="B318" s="401"/>
      <c r="C318" s="402"/>
      <c r="D318" s="402"/>
      <c r="E318" s="160"/>
      <c r="F318" s="164"/>
      <c r="G318" s="164"/>
      <c r="H318" s="165"/>
    </row>
    <row r="319" spans="2:8" ht="15" customHeight="1" thickBot="1">
      <c r="B319" s="166"/>
      <c r="C319" s="166"/>
      <c r="D319" s="166"/>
      <c r="E319" s="166"/>
      <c r="F319" s="405" t="s">
        <v>243</v>
      </c>
      <c r="G319" s="406"/>
      <c r="H319" s="171">
        <f>SUM(H311:H318)</f>
        <v>0</v>
      </c>
    </row>
    <row r="320" spans="2:8" ht="15" thickBot="1"/>
    <row r="321" spans="2:10" ht="15" thickBot="1">
      <c r="B321" s="398" t="s">
        <v>143</v>
      </c>
      <c r="C321" s="399"/>
      <c r="D321" s="399"/>
      <c r="E321" s="399"/>
      <c r="F321" s="399"/>
      <c r="G321" s="399"/>
      <c r="H321" s="400"/>
    </row>
    <row r="322" spans="2:10" ht="15" thickBot="1">
      <c r="B322" s="398" t="s">
        <v>79</v>
      </c>
      <c r="C322" s="411"/>
      <c r="D322" s="160" t="s">
        <v>247</v>
      </c>
      <c r="E322" s="160" t="s">
        <v>98</v>
      </c>
      <c r="F322" s="160" t="s">
        <v>100</v>
      </c>
      <c r="G322" s="160" t="s">
        <v>246</v>
      </c>
      <c r="H322" s="161" t="s">
        <v>240</v>
      </c>
    </row>
    <row r="323" spans="2:10">
      <c r="B323" s="412" t="s">
        <v>252</v>
      </c>
      <c r="C323" s="413"/>
      <c r="D323" s="157"/>
      <c r="E323" s="173"/>
      <c r="F323" s="173"/>
      <c r="G323" s="156"/>
      <c r="H323" s="174"/>
    </row>
    <row r="324" spans="2:10">
      <c r="B324" s="444" t="s">
        <v>253</v>
      </c>
      <c r="C324" s="445"/>
      <c r="D324" s="156"/>
      <c r="E324" s="169"/>
      <c r="F324" s="169"/>
      <c r="G324" s="156"/>
      <c r="H324" s="175"/>
    </row>
    <row r="325" spans="2:10">
      <c r="B325" s="444"/>
      <c r="C325" s="445"/>
      <c r="D325" s="207"/>
      <c r="E325" s="156"/>
      <c r="F325" s="169"/>
      <c r="G325" s="156"/>
      <c r="H325" s="175"/>
    </row>
    <row r="326" spans="2:10">
      <c r="B326" s="444"/>
      <c r="C326" s="445"/>
      <c r="D326" s="207"/>
      <c r="E326" s="156"/>
      <c r="F326" s="169"/>
      <c r="G326" s="156"/>
      <c r="H326" s="175"/>
    </row>
    <row r="327" spans="2:10">
      <c r="B327" s="444"/>
      <c r="C327" s="445"/>
      <c r="D327" s="207"/>
      <c r="E327" s="156"/>
      <c r="F327" s="169"/>
      <c r="G327" s="156"/>
      <c r="H327" s="175"/>
    </row>
    <row r="328" spans="2:10">
      <c r="B328" s="444"/>
      <c r="C328" s="445"/>
      <c r="D328" s="207"/>
      <c r="E328" s="156"/>
      <c r="F328" s="169"/>
      <c r="G328" s="156"/>
      <c r="H328" s="175"/>
    </row>
    <row r="329" spans="2:10" ht="15" thickBot="1">
      <c r="B329" s="419"/>
      <c r="C329" s="420"/>
      <c r="D329" s="208"/>
      <c r="E329" s="176"/>
      <c r="F329" s="169"/>
      <c r="G329" s="176"/>
      <c r="H329" s="178"/>
    </row>
    <row r="330" spans="2:10" ht="15.75" thickBot="1">
      <c r="B330" s="401"/>
      <c r="C330" s="402"/>
      <c r="D330" s="402"/>
      <c r="E330" s="160"/>
      <c r="F330" s="160"/>
      <c r="G330" s="160"/>
      <c r="H330" s="167"/>
    </row>
    <row r="331" spans="2:10" ht="15.75" customHeight="1" thickBot="1">
      <c r="B331" s="166"/>
      <c r="C331" s="166"/>
      <c r="D331" s="166"/>
      <c r="E331" s="166"/>
      <c r="F331" s="405" t="s">
        <v>257</v>
      </c>
      <c r="G331" s="406"/>
      <c r="H331" s="167">
        <f>SUM(H323:H330)</f>
        <v>0</v>
      </c>
    </row>
    <row r="332" spans="2:10" ht="15" thickBot="1"/>
    <row r="333" spans="2:10" ht="15" thickBot="1">
      <c r="B333" s="152" t="s">
        <v>373</v>
      </c>
      <c r="F333" s="405" t="s">
        <v>244</v>
      </c>
      <c r="G333" s="406"/>
      <c r="H333" s="171">
        <f>H331+H319+H307</f>
        <v>0</v>
      </c>
      <c r="I333" s="192"/>
      <c r="J333" s="192"/>
    </row>
  </sheetData>
  <mergeCells count="266">
    <mergeCell ref="B97:H97"/>
    <mergeCell ref="B77:D77"/>
    <mergeCell ref="B78:D78"/>
    <mergeCell ref="F79:G79"/>
    <mergeCell ref="B81:H81"/>
    <mergeCell ref="B82:C82"/>
    <mergeCell ref="B83:C83"/>
    <mergeCell ref="B71:D71"/>
    <mergeCell ref="B72:D72"/>
    <mergeCell ref="B73:D73"/>
    <mergeCell ref="B74:D74"/>
    <mergeCell ref="B75:D75"/>
    <mergeCell ref="B76:D76"/>
    <mergeCell ref="B90:D90"/>
    <mergeCell ref="F91:G91"/>
    <mergeCell ref="F93:G93"/>
    <mergeCell ref="B84:C84"/>
    <mergeCell ref="B85:C85"/>
    <mergeCell ref="B86:C86"/>
    <mergeCell ref="B87:C87"/>
    <mergeCell ref="B88:C88"/>
    <mergeCell ref="B89:C89"/>
    <mergeCell ref="B64:D64"/>
    <mergeCell ref="B65:D65"/>
    <mergeCell ref="B66:D66"/>
    <mergeCell ref="F67:G67"/>
    <mergeCell ref="B69:H69"/>
    <mergeCell ref="B70:D70"/>
    <mergeCell ref="B58:D58"/>
    <mergeCell ref="B59:D59"/>
    <mergeCell ref="B60:D60"/>
    <mergeCell ref="B61:D61"/>
    <mergeCell ref="B62:D62"/>
    <mergeCell ref="B63:D63"/>
    <mergeCell ref="B159:D159"/>
    <mergeCell ref="B160:D160"/>
    <mergeCell ref="B161:D161"/>
    <mergeCell ref="B162:D162"/>
    <mergeCell ref="B49:H49"/>
    <mergeCell ref="B51:H52"/>
    <mergeCell ref="C54:H54"/>
    <mergeCell ref="C55:H55"/>
    <mergeCell ref="B57:H57"/>
    <mergeCell ref="B130:C130"/>
    <mergeCell ref="B131:C131"/>
    <mergeCell ref="B132:C132"/>
    <mergeCell ref="B133:C133"/>
    <mergeCell ref="B134:C134"/>
    <mergeCell ref="B135:C135"/>
    <mergeCell ref="B123:D123"/>
    <mergeCell ref="B124:D124"/>
    <mergeCell ref="B125:D125"/>
    <mergeCell ref="B126:D126"/>
    <mergeCell ref="F127:G127"/>
    <mergeCell ref="B129:H129"/>
    <mergeCell ref="B117:H117"/>
    <mergeCell ref="B118:D118"/>
    <mergeCell ref="B119:D119"/>
    <mergeCell ref="B99:H100"/>
    <mergeCell ref="C102:H102"/>
    <mergeCell ref="C103:H103"/>
    <mergeCell ref="B105:H105"/>
    <mergeCell ref="B106:D106"/>
    <mergeCell ref="B107:D107"/>
    <mergeCell ref="B108:D108"/>
    <mergeCell ref="B109:D109"/>
    <mergeCell ref="B145:H145"/>
    <mergeCell ref="B136:C136"/>
    <mergeCell ref="B137:C137"/>
    <mergeCell ref="B138:D138"/>
    <mergeCell ref="F139:G139"/>
    <mergeCell ref="F141:G141"/>
    <mergeCell ref="B120:D120"/>
    <mergeCell ref="B121:D121"/>
    <mergeCell ref="B122:D122"/>
    <mergeCell ref="B110:D110"/>
    <mergeCell ref="B111:D111"/>
    <mergeCell ref="B112:D112"/>
    <mergeCell ref="B113:D113"/>
    <mergeCell ref="B114:D114"/>
    <mergeCell ref="F115:G115"/>
    <mergeCell ref="B147:H148"/>
    <mergeCell ref="C150:H150"/>
    <mergeCell ref="C151:H151"/>
    <mergeCell ref="B153:H153"/>
    <mergeCell ref="B154:D154"/>
    <mergeCell ref="B232:C232"/>
    <mergeCell ref="B193:H193"/>
    <mergeCell ref="B195:H196"/>
    <mergeCell ref="C199:H199"/>
    <mergeCell ref="B201:H201"/>
    <mergeCell ref="B210:D210"/>
    <mergeCell ref="F211:G211"/>
    <mergeCell ref="B226:C226"/>
    <mergeCell ref="B227:C227"/>
    <mergeCell ref="B228:C228"/>
    <mergeCell ref="B229:C229"/>
    <mergeCell ref="B230:C230"/>
    <mergeCell ref="B231:C231"/>
    <mergeCell ref="B219:D219"/>
    <mergeCell ref="B220:D220"/>
    <mergeCell ref="B221:D221"/>
    <mergeCell ref="B222:D222"/>
    <mergeCell ref="F223:G223"/>
    <mergeCell ref="B155:D155"/>
    <mergeCell ref="B156:D156"/>
    <mergeCell ref="B157:D157"/>
    <mergeCell ref="B158:D158"/>
    <mergeCell ref="F163:G163"/>
    <mergeCell ref="B165:H165"/>
    <mergeCell ref="B233:C233"/>
    <mergeCell ref="B234:D234"/>
    <mergeCell ref="F235:G235"/>
    <mergeCell ref="B225:H225"/>
    <mergeCell ref="B214:D214"/>
    <mergeCell ref="F189:G189"/>
    <mergeCell ref="B182:C182"/>
    <mergeCell ref="B183:C183"/>
    <mergeCell ref="B184:C184"/>
    <mergeCell ref="B185:C185"/>
    <mergeCell ref="B186:D186"/>
    <mergeCell ref="F187:G187"/>
    <mergeCell ref="F175:G175"/>
    <mergeCell ref="B177:H177"/>
    <mergeCell ref="B178:C178"/>
    <mergeCell ref="B179:C179"/>
    <mergeCell ref="B180:C180"/>
    <mergeCell ref="B181:C181"/>
    <mergeCell ref="B166:D166"/>
    <mergeCell ref="B167:D167"/>
    <mergeCell ref="B168:D168"/>
    <mergeCell ref="B206:D206"/>
    <mergeCell ref="B207:D207"/>
    <mergeCell ref="B208:D208"/>
    <mergeCell ref="B209:D209"/>
    <mergeCell ref="B202:D202"/>
    <mergeCell ref="B203:D203"/>
    <mergeCell ref="B204:D204"/>
    <mergeCell ref="B205:D205"/>
    <mergeCell ref="B169:D169"/>
    <mergeCell ref="B170:D170"/>
    <mergeCell ref="B171:D171"/>
    <mergeCell ref="B172:D172"/>
    <mergeCell ref="B173:D173"/>
    <mergeCell ref="B174:D174"/>
    <mergeCell ref="B282:D282"/>
    <mergeCell ref="F283:G283"/>
    <mergeCell ref="F285:G285"/>
    <mergeCell ref="B273:H273"/>
    <mergeCell ref="B274:C274"/>
    <mergeCell ref="B275:C275"/>
    <mergeCell ref="B276:C276"/>
    <mergeCell ref="B277:C277"/>
    <mergeCell ref="B278:C278"/>
    <mergeCell ref="B258:D258"/>
    <mergeCell ref="B241:H241"/>
    <mergeCell ref="B243:H244"/>
    <mergeCell ref="C246:H246"/>
    <mergeCell ref="C247:H247"/>
    <mergeCell ref="C198:H198"/>
    <mergeCell ref="B279:C279"/>
    <mergeCell ref="B280:C280"/>
    <mergeCell ref="B281:C281"/>
    <mergeCell ref="B266:D266"/>
    <mergeCell ref="B267:D267"/>
    <mergeCell ref="B268:D268"/>
    <mergeCell ref="B269:D269"/>
    <mergeCell ref="B270:D270"/>
    <mergeCell ref="F271:G271"/>
    <mergeCell ref="B215:D215"/>
    <mergeCell ref="B216:D216"/>
    <mergeCell ref="B217:D217"/>
    <mergeCell ref="B218:D218"/>
    <mergeCell ref="B213:H213"/>
    <mergeCell ref="F237:G237"/>
    <mergeCell ref="B314:D314"/>
    <mergeCell ref="B315:D315"/>
    <mergeCell ref="B327:C327"/>
    <mergeCell ref="B328:C328"/>
    <mergeCell ref="B330:D330"/>
    <mergeCell ref="F331:G331"/>
    <mergeCell ref="F333:G333"/>
    <mergeCell ref="B329:C329"/>
    <mergeCell ref="C7:H7"/>
    <mergeCell ref="C8:H8"/>
    <mergeCell ref="B35:C35"/>
    <mergeCell ref="B36:C36"/>
    <mergeCell ref="B37:C37"/>
    <mergeCell ref="B38:C38"/>
    <mergeCell ref="F259:G259"/>
    <mergeCell ref="B261:H261"/>
    <mergeCell ref="B262:D262"/>
    <mergeCell ref="B263:D263"/>
    <mergeCell ref="B264:D264"/>
    <mergeCell ref="B265:D265"/>
    <mergeCell ref="B253:D253"/>
    <mergeCell ref="B254:D254"/>
    <mergeCell ref="B255:D255"/>
    <mergeCell ref="B256:D256"/>
    <mergeCell ref="B18:D18"/>
    <mergeCell ref="B19:D19"/>
    <mergeCell ref="F20:G20"/>
    <mergeCell ref="B22:H22"/>
    <mergeCell ref="B23:D23"/>
    <mergeCell ref="B24:D24"/>
    <mergeCell ref="B303:D303"/>
    <mergeCell ref="B304:D304"/>
    <mergeCell ref="B305:D305"/>
    <mergeCell ref="B297:H297"/>
    <mergeCell ref="B298:D298"/>
    <mergeCell ref="B299:D299"/>
    <mergeCell ref="B300:D300"/>
    <mergeCell ref="B301:D301"/>
    <mergeCell ref="B302:D302"/>
    <mergeCell ref="F44:G44"/>
    <mergeCell ref="F46:G46"/>
    <mergeCell ref="B289:H289"/>
    <mergeCell ref="B291:H292"/>
    <mergeCell ref="B249:H249"/>
    <mergeCell ref="B250:D250"/>
    <mergeCell ref="B251:D251"/>
    <mergeCell ref="B252:D252"/>
    <mergeCell ref="B257:D257"/>
    <mergeCell ref="B31:D31"/>
    <mergeCell ref="F32:G32"/>
    <mergeCell ref="B34:H34"/>
    <mergeCell ref="B25:D25"/>
    <mergeCell ref="B26:D26"/>
    <mergeCell ref="B27:D27"/>
    <mergeCell ref="B28:D28"/>
    <mergeCell ref="B29:D29"/>
    <mergeCell ref="B30:D30"/>
    <mergeCell ref="C294:H294"/>
    <mergeCell ref="C295:H295"/>
    <mergeCell ref="B322:C322"/>
    <mergeCell ref="B323:C323"/>
    <mergeCell ref="B324:C324"/>
    <mergeCell ref="B325:C325"/>
    <mergeCell ref="B326:C326"/>
    <mergeCell ref="B43:D43"/>
    <mergeCell ref="B39:C39"/>
    <mergeCell ref="B40:C40"/>
    <mergeCell ref="B41:C41"/>
    <mergeCell ref="B42:C42"/>
    <mergeCell ref="B306:D306"/>
    <mergeCell ref="F307:G307"/>
    <mergeCell ref="B309:H309"/>
    <mergeCell ref="B316:D316"/>
    <mergeCell ref="B317:D317"/>
    <mergeCell ref="B318:D318"/>
    <mergeCell ref="F319:G319"/>
    <mergeCell ref="B321:H321"/>
    <mergeCell ref="B310:D310"/>
    <mergeCell ref="B311:D311"/>
    <mergeCell ref="B312:D312"/>
    <mergeCell ref="B313:D313"/>
    <mergeCell ref="B12:D12"/>
    <mergeCell ref="B13:D13"/>
    <mergeCell ref="B14:D14"/>
    <mergeCell ref="B15:D15"/>
    <mergeCell ref="B16:D16"/>
    <mergeCell ref="B17:D17"/>
    <mergeCell ref="B2:H2"/>
    <mergeCell ref="B4:H5"/>
    <mergeCell ref="B10:H10"/>
    <mergeCell ref="B11:D11"/>
  </mergeCells>
  <pageMargins left="0.31496062992125984" right="0.31496062992125984" top="0.74803149606299213" bottom="0.74803149606299213" header="0.31496062992125984" footer="0.31496062992125984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autoPageBreaks="0"/>
  </sheetPr>
  <dimension ref="B1:J83"/>
  <sheetViews>
    <sheetView zoomScale="88" zoomScaleNormal="88" workbookViewId="0">
      <selection activeCell="F60" sqref="F60"/>
    </sheetView>
  </sheetViews>
  <sheetFormatPr baseColWidth="10" defaultColWidth="9.5" defaultRowHeight="15"/>
  <cols>
    <col min="1" max="1" width="2.375" style="284" customWidth="1"/>
    <col min="2" max="2" width="6.625" style="280" customWidth="1"/>
    <col min="3" max="3" width="59.75" style="281" customWidth="1"/>
    <col min="4" max="4" width="7.75" style="282" customWidth="1"/>
    <col min="5" max="5" width="12.375" style="283" customWidth="1"/>
    <col min="6" max="6" width="17.875" style="282" customWidth="1"/>
    <col min="7" max="7" width="20.625" style="282" customWidth="1"/>
    <col min="8" max="8" width="17.75" style="326" hidden="1" customWidth="1"/>
    <col min="9" max="9" width="20.25" style="326" hidden="1" customWidth="1"/>
    <col min="10" max="10" width="16.375" style="284" hidden="1" customWidth="1"/>
    <col min="11" max="16384" width="9.5" style="284"/>
  </cols>
  <sheetData>
    <row r="1" spans="2:9" ht="37.5" customHeight="1"/>
    <row r="2" spans="2:9" ht="54" customHeight="1" thickBot="1"/>
    <row r="3" spans="2:9" ht="21.75" customHeight="1">
      <c r="B3" s="478" t="s">
        <v>443</v>
      </c>
      <c r="C3" s="479"/>
      <c r="D3" s="479"/>
      <c r="E3" s="479"/>
      <c r="F3" s="479"/>
      <c r="G3" s="480"/>
    </row>
    <row r="4" spans="2:9" ht="21" customHeight="1">
      <c r="B4" s="484"/>
      <c r="C4" s="485"/>
      <c r="D4" s="485"/>
      <c r="E4" s="485"/>
      <c r="F4" s="485"/>
      <c r="G4" s="486"/>
    </row>
    <row r="5" spans="2:9" ht="6.75" customHeight="1" thickBot="1">
      <c r="B5" s="481"/>
      <c r="C5" s="482"/>
      <c r="D5" s="482"/>
      <c r="E5" s="482"/>
      <c r="F5" s="482"/>
      <c r="G5" s="483"/>
    </row>
    <row r="6" spans="2:9" ht="22.5" customHeight="1" thickBot="1">
      <c r="B6" s="285"/>
      <c r="C6" s="286"/>
      <c r="D6" s="279"/>
      <c r="E6" s="287"/>
    </row>
    <row r="7" spans="2:9" s="292" customFormat="1" ht="23.25" customHeight="1" thickTop="1">
      <c r="B7" s="288" t="s">
        <v>15</v>
      </c>
      <c r="C7" s="289" t="s">
        <v>16</v>
      </c>
      <c r="D7" s="289" t="s">
        <v>386</v>
      </c>
      <c r="E7" s="290" t="s">
        <v>57</v>
      </c>
      <c r="F7" s="291" t="s">
        <v>115</v>
      </c>
      <c r="G7" s="291" t="s">
        <v>231</v>
      </c>
      <c r="H7" s="327" t="s">
        <v>319</v>
      </c>
      <c r="I7" s="327" t="s">
        <v>320</v>
      </c>
    </row>
    <row r="8" spans="2:9" s="292" customFormat="1" ht="18.75" customHeight="1">
      <c r="B8" s="340" t="s">
        <v>434</v>
      </c>
      <c r="C8" s="495" t="s">
        <v>436</v>
      </c>
      <c r="D8" s="496"/>
      <c r="E8" s="496"/>
      <c r="F8" s="496"/>
      <c r="G8" s="497"/>
      <c r="H8" s="327"/>
      <c r="I8" s="327"/>
    </row>
    <row r="9" spans="2:9" ht="15.75">
      <c r="B9" s="344">
        <v>1</v>
      </c>
      <c r="C9" s="495" t="s">
        <v>18</v>
      </c>
      <c r="D9" s="496"/>
      <c r="E9" s="496"/>
      <c r="F9" s="496"/>
    </row>
    <row r="10" spans="2:9" ht="15.75">
      <c r="B10" s="342" t="s">
        <v>55</v>
      </c>
      <c r="C10" s="343" t="s">
        <v>441</v>
      </c>
      <c r="D10" s="341" t="s">
        <v>2</v>
      </c>
      <c r="E10" s="332">
        <v>100</v>
      </c>
      <c r="F10" s="339"/>
      <c r="G10" s="320">
        <f>+F10*E10</f>
        <v>0</v>
      </c>
      <c r="H10" s="328">
        <v>1934384</v>
      </c>
      <c r="I10" s="329">
        <f t="shared" ref="I10:I15" si="0">H10-G30</f>
        <v>1934384</v>
      </c>
    </row>
    <row r="11" spans="2:9" ht="15.75">
      <c r="B11" s="342">
        <v>1.2</v>
      </c>
      <c r="C11" s="343" t="s">
        <v>437</v>
      </c>
      <c r="D11" s="341" t="s">
        <v>432</v>
      </c>
      <c r="E11" s="332">
        <v>1</v>
      </c>
      <c r="F11" s="339"/>
      <c r="G11" s="320">
        <f>+F11*E11</f>
        <v>0</v>
      </c>
      <c r="H11" s="328">
        <v>6081075</v>
      </c>
      <c r="I11" s="329">
        <f t="shared" si="0"/>
        <v>6081075</v>
      </c>
    </row>
    <row r="12" spans="2:9" ht="15.75">
      <c r="B12" s="342">
        <v>1.3</v>
      </c>
      <c r="C12" s="343" t="s">
        <v>438</v>
      </c>
      <c r="D12" s="341" t="s">
        <v>0</v>
      </c>
      <c r="E12" s="332">
        <v>504</v>
      </c>
      <c r="F12" s="339"/>
      <c r="G12" s="320">
        <f>+F12*E12</f>
        <v>0</v>
      </c>
      <c r="H12" s="328">
        <v>19808375</v>
      </c>
      <c r="I12" s="329">
        <f t="shared" si="0"/>
        <v>19808375</v>
      </c>
    </row>
    <row r="13" spans="2:9" ht="15.75">
      <c r="B13" s="342">
        <v>1.4</v>
      </c>
      <c r="C13" s="343" t="s">
        <v>439</v>
      </c>
      <c r="D13" s="341" t="s">
        <v>0</v>
      </c>
      <c r="E13" s="332">
        <v>504</v>
      </c>
      <c r="F13" s="339"/>
      <c r="G13" s="320">
        <f>+F13*E13</f>
        <v>0</v>
      </c>
      <c r="H13" s="328">
        <v>35406720</v>
      </c>
      <c r="I13" s="329">
        <f t="shared" si="0"/>
        <v>35406720</v>
      </c>
    </row>
    <row r="14" spans="2:9" ht="15.75">
      <c r="B14" s="493" t="s">
        <v>17</v>
      </c>
      <c r="C14" s="494"/>
      <c r="D14" s="494"/>
      <c r="E14" s="494"/>
      <c r="F14" s="299"/>
      <c r="G14" s="321">
        <f>SUM(G10:G13)</f>
        <v>0</v>
      </c>
      <c r="H14" s="328">
        <v>7818930</v>
      </c>
      <c r="I14" s="329">
        <f t="shared" si="0"/>
        <v>7818930</v>
      </c>
    </row>
    <row r="15" spans="2:9" ht="15.75">
      <c r="B15" s="335" t="s">
        <v>234</v>
      </c>
      <c r="C15" s="499" t="s">
        <v>424</v>
      </c>
      <c r="D15" s="499"/>
      <c r="E15" s="499"/>
      <c r="F15" s="500"/>
      <c r="G15" s="320">
        <f>+F15*E15</f>
        <v>0</v>
      </c>
      <c r="H15" s="328">
        <v>3270375</v>
      </c>
      <c r="I15" s="329">
        <f t="shared" si="0"/>
        <v>3270375</v>
      </c>
    </row>
    <row r="16" spans="2:9" ht="15.75">
      <c r="B16" s="347" t="s">
        <v>3</v>
      </c>
      <c r="C16" s="333" t="s">
        <v>419</v>
      </c>
      <c r="D16" s="337" t="s">
        <v>2</v>
      </c>
      <c r="E16" s="338">
        <v>322</v>
      </c>
      <c r="F16" s="339"/>
      <c r="G16" s="320">
        <f>+F16*E16</f>
        <v>0</v>
      </c>
      <c r="H16" s="328"/>
    </row>
    <row r="17" spans="2:10" ht="15.75">
      <c r="B17" s="347" t="s">
        <v>19</v>
      </c>
      <c r="C17" s="333" t="s">
        <v>420</v>
      </c>
      <c r="D17" s="337" t="s">
        <v>2</v>
      </c>
      <c r="E17" s="338">
        <v>92</v>
      </c>
      <c r="F17" s="339"/>
      <c r="G17" s="320">
        <f>+F17*E17</f>
        <v>0</v>
      </c>
      <c r="H17" s="328"/>
    </row>
    <row r="18" spans="2:10" ht="15.75">
      <c r="B18" s="347" t="s">
        <v>20</v>
      </c>
      <c r="C18" s="333" t="s">
        <v>421</v>
      </c>
      <c r="D18" s="337" t="s">
        <v>0</v>
      </c>
      <c r="E18" s="338">
        <v>504</v>
      </c>
      <c r="F18" s="339"/>
      <c r="G18" s="320">
        <f>+F18*E18</f>
        <v>0</v>
      </c>
      <c r="H18" s="328">
        <v>8461500</v>
      </c>
      <c r="I18" s="329">
        <f>H18-G38</f>
        <v>8461500</v>
      </c>
    </row>
    <row r="19" spans="2:10" ht="15.75">
      <c r="B19" s="347" t="s">
        <v>422</v>
      </c>
      <c r="C19" s="334" t="s">
        <v>423</v>
      </c>
      <c r="D19" s="337" t="s">
        <v>0</v>
      </c>
      <c r="E19" s="338">
        <v>504</v>
      </c>
      <c r="F19" s="339"/>
      <c r="G19" s="320">
        <f>+F19*E19</f>
        <v>0</v>
      </c>
      <c r="H19" s="328">
        <v>1187280</v>
      </c>
      <c r="I19" s="329">
        <f>H19-G39</f>
        <v>1187280</v>
      </c>
    </row>
    <row r="20" spans="2:10" ht="15" customHeight="1">
      <c r="B20" s="493" t="s">
        <v>17</v>
      </c>
      <c r="C20" s="494"/>
      <c r="D20" s="494"/>
      <c r="E20" s="494"/>
      <c r="F20" s="299"/>
      <c r="G20" s="321">
        <f>SUM(G16:G19)</f>
        <v>0</v>
      </c>
      <c r="H20" s="328">
        <v>803698</v>
      </c>
      <c r="I20" s="329">
        <f>H20-G40</f>
        <v>803698</v>
      </c>
    </row>
    <row r="21" spans="2:10" ht="15" customHeight="1">
      <c r="B21" s="345">
        <v>3</v>
      </c>
      <c r="C21" s="501" t="s">
        <v>440</v>
      </c>
      <c r="D21" s="501"/>
      <c r="E21" s="501"/>
      <c r="F21" s="502"/>
      <c r="G21" s="346"/>
      <c r="H21" s="328"/>
      <c r="J21" s="305"/>
    </row>
    <row r="22" spans="2:10" ht="15" customHeight="1">
      <c r="B22" s="347" t="s">
        <v>5</v>
      </c>
      <c r="C22" s="333" t="s">
        <v>425</v>
      </c>
      <c r="D22" s="331" t="s">
        <v>2</v>
      </c>
      <c r="E22" s="332">
        <v>500</v>
      </c>
      <c r="F22" s="336"/>
      <c r="G22" s="319">
        <f>+F22*E22</f>
        <v>0</v>
      </c>
      <c r="H22" s="328"/>
    </row>
    <row r="23" spans="2:10" ht="15" customHeight="1">
      <c r="B23" s="347" t="s">
        <v>426</v>
      </c>
      <c r="C23" s="333" t="s">
        <v>427</v>
      </c>
      <c r="D23" s="331" t="s">
        <v>0</v>
      </c>
      <c r="E23" s="332">
        <v>460</v>
      </c>
      <c r="F23" s="336"/>
      <c r="G23" s="319"/>
      <c r="H23" s="328"/>
    </row>
    <row r="24" spans="2:10" ht="15" customHeight="1">
      <c r="B24" s="347" t="s">
        <v>428</v>
      </c>
      <c r="C24" s="333" t="s">
        <v>429</v>
      </c>
      <c r="D24" s="331" t="s">
        <v>432</v>
      </c>
      <c r="E24" s="332">
        <v>1</v>
      </c>
      <c r="F24" s="336"/>
      <c r="G24" s="319">
        <f>+F24*E24</f>
        <v>0</v>
      </c>
      <c r="H24" s="328">
        <v>8200000</v>
      </c>
      <c r="I24" s="329">
        <f>H24-G44</f>
        <v>8200000</v>
      </c>
    </row>
    <row r="25" spans="2:10" ht="15" customHeight="1">
      <c r="B25" s="347" t="s">
        <v>430</v>
      </c>
      <c r="C25" s="333" t="s">
        <v>431</v>
      </c>
      <c r="D25" s="331" t="s">
        <v>433</v>
      </c>
      <c r="E25" s="332">
        <v>1</v>
      </c>
      <c r="F25" s="336"/>
      <c r="G25" s="319">
        <f>+F25*E25</f>
        <v>0</v>
      </c>
      <c r="H25" s="328"/>
    </row>
    <row r="26" spans="2:10" ht="15" customHeight="1">
      <c r="B26" s="493" t="s">
        <v>17</v>
      </c>
      <c r="C26" s="494"/>
      <c r="D26" s="494"/>
      <c r="E26" s="494"/>
      <c r="F26" s="299"/>
      <c r="G26" s="321">
        <f>SUM(G22:G25)</f>
        <v>0</v>
      </c>
      <c r="H26" s="328"/>
    </row>
    <row r="27" spans="2:10" ht="10.5" customHeight="1">
      <c r="H27" s="328"/>
    </row>
    <row r="28" spans="2:10" ht="18" customHeight="1">
      <c r="B28" s="348" t="s">
        <v>435</v>
      </c>
      <c r="C28" s="495" t="s">
        <v>442</v>
      </c>
      <c r="D28" s="496"/>
      <c r="E28" s="496"/>
      <c r="F28" s="496"/>
      <c r="G28" s="498"/>
      <c r="H28" s="330">
        <f>SUM(H10:H27)</f>
        <v>92972337</v>
      </c>
      <c r="I28" s="330">
        <f>SUM(I10:I27)</f>
        <v>92972337</v>
      </c>
    </row>
    <row r="29" spans="2:10" ht="15" customHeight="1">
      <c r="B29" s="293" t="s">
        <v>233</v>
      </c>
      <c r="C29" s="495" t="s">
        <v>18</v>
      </c>
      <c r="D29" s="496"/>
      <c r="E29" s="496"/>
      <c r="F29" s="497"/>
      <c r="G29" s="295"/>
      <c r="H29" s="330"/>
      <c r="I29" s="330"/>
    </row>
    <row r="30" spans="2:10" ht="15" customHeight="1">
      <c r="B30" s="296" t="s">
        <v>55</v>
      </c>
      <c r="C30" s="297" t="s">
        <v>261</v>
      </c>
      <c r="D30" s="298" t="s">
        <v>0</v>
      </c>
      <c r="E30" s="294">
        <v>500</v>
      </c>
      <c r="F30" s="319">
        <f>'APUs Futbol5'!H46</f>
        <v>0</v>
      </c>
      <c r="G30" s="320">
        <f t="shared" ref="G30:G35" si="1">+F30*E30</f>
        <v>0</v>
      </c>
      <c r="H30" s="330"/>
      <c r="I30" s="330"/>
    </row>
    <row r="31" spans="2:10" ht="15" customHeight="1">
      <c r="B31" s="296" t="s">
        <v>273</v>
      </c>
      <c r="C31" s="297" t="s">
        <v>262</v>
      </c>
      <c r="D31" s="298" t="s">
        <v>0</v>
      </c>
      <c r="E31" s="294">
        <v>405</v>
      </c>
      <c r="F31" s="319">
        <f>'APUs Futbol5'!H94</f>
        <v>0</v>
      </c>
      <c r="G31" s="320">
        <f t="shared" si="1"/>
        <v>0</v>
      </c>
      <c r="H31" s="330"/>
      <c r="I31" s="330"/>
    </row>
    <row r="32" spans="2:10" ht="15" customHeight="1">
      <c r="B32" s="296" t="s">
        <v>274</v>
      </c>
      <c r="C32" s="297" t="s">
        <v>263</v>
      </c>
      <c r="D32" s="298" t="s">
        <v>1</v>
      </c>
      <c r="E32" s="294">
        <v>91.8</v>
      </c>
      <c r="F32" s="319">
        <f>'APUs Futbol5'!H140</f>
        <v>0</v>
      </c>
      <c r="G32" s="320">
        <f t="shared" si="1"/>
        <v>0</v>
      </c>
      <c r="H32" s="330"/>
      <c r="I32" s="330"/>
    </row>
    <row r="33" spans="2:9" ht="15" customHeight="1">
      <c r="B33" s="296" t="s">
        <v>275</v>
      </c>
      <c r="C33" s="297" t="s">
        <v>264</v>
      </c>
      <c r="D33" s="298" t="s">
        <v>0</v>
      </c>
      <c r="E33" s="294">
        <v>405</v>
      </c>
      <c r="F33" s="319">
        <f>'APUs Futbol5'!H188</f>
        <v>0</v>
      </c>
      <c r="G33" s="320">
        <f t="shared" si="1"/>
        <v>0</v>
      </c>
      <c r="H33" s="330"/>
      <c r="I33" s="330"/>
    </row>
    <row r="34" spans="2:9" ht="15" customHeight="1">
      <c r="B34" s="296" t="s">
        <v>276</v>
      </c>
      <c r="C34" s="297" t="s">
        <v>265</v>
      </c>
      <c r="D34" s="298" t="s">
        <v>0</v>
      </c>
      <c r="E34" s="294">
        <v>405</v>
      </c>
      <c r="F34" s="319">
        <f>'APUs Futbol5'!H236</f>
        <v>0</v>
      </c>
      <c r="G34" s="320">
        <f t="shared" si="1"/>
        <v>0</v>
      </c>
      <c r="H34" s="330"/>
      <c r="I34" s="330"/>
    </row>
    <row r="35" spans="2:9" ht="15" customHeight="1">
      <c r="B35" s="296" t="s">
        <v>277</v>
      </c>
      <c r="C35" s="297" t="s">
        <v>266</v>
      </c>
      <c r="D35" s="298" t="s">
        <v>0</v>
      </c>
      <c r="E35" s="294">
        <v>405</v>
      </c>
      <c r="F35" s="319">
        <f>'APUs Futbol5'!H284</f>
        <v>0</v>
      </c>
      <c r="G35" s="320">
        <f t="shared" si="1"/>
        <v>0</v>
      </c>
      <c r="H35" s="330"/>
      <c r="I35" s="330"/>
    </row>
    <row r="36" spans="2:9" ht="15" customHeight="1">
      <c r="B36" s="493" t="s">
        <v>17</v>
      </c>
      <c r="C36" s="494"/>
      <c r="D36" s="494"/>
      <c r="E36" s="494"/>
      <c r="F36" s="299"/>
      <c r="G36" s="321">
        <f>SUM(G30:G35)</f>
        <v>0</v>
      </c>
      <c r="H36" s="330"/>
      <c r="I36" s="330"/>
    </row>
    <row r="37" spans="2:9" ht="15" customHeight="1">
      <c r="B37" s="293" t="s">
        <v>234</v>
      </c>
      <c r="C37" s="491" t="s">
        <v>267</v>
      </c>
      <c r="D37" s="491"/>
      <c r="E37" s="491"/>
      <c r="F37" s="492"/>
      <c r="G37" s="300"/>
      <c r="H37" s="330"/>
      <c r="I37" s="330"/>
    </row>
    <row r="38" spans="2:9" ht="15" customHeight="1">
      <c r="B38" s="301" t="s">
        <v>3</v>
      </c>
      <c r="C38" s="297" t="s">
        <v>268</v>
      </c>
      <c r="D38" s="302" t="s">
        <v>2</v>
      </c>
      <c r="E38" s="303">
        <v>250</v>
      </c>
      <c r="F38" s="319">
        <f>'APUs Futbol5'!H332</f>
        <v>0</v>
      </c>
      <c r="G38" s="319">
        <f t="shared" ref="G38:G41" si="2">+F38*E38</f>
        <v>0</v>
      </c>
      <c r="H38" s="330"/>
      <c r="I38" s="330"/>
    </row>
    <row r="39" spans="2:9" ht="15" customHeight="1">
      <c r="B39" s="301" t="s">
        <v>19</v>
      </c>
      <c r="C39" s="297" t="s">
        <v>269</v>
      </c>
      <c r="D39" s="302" t="s">
        <v>232</v>
      </c>
      <c r="E39" s="303">
        <v>2</v>
      </c>
      <c r="F39" s="319">
        <f>'APUs Futbol5'!H381</f>
        <v>0</v>
      </c>
      <c r="G39" s="319">
        <f t="shared" si="2"/>
        <v>0</v>
      </c>
      <c r="H39" s="330"/>
      <c r="I39" s="330"/>
    </row>
    <row r="40" spans="2:9" ht="15" customHeight="1">
      <c r="B40" s="301" t="s">
        <v>20</v>
      </c>
      <c r="C40" s="297" t="s">
        <v>270</v>
      </c>
      <c r="D40" s="302" t="s">
        <v>2</v>
      </c>
      <c r="E40" s="303">
        <v>14</v>
      </c>
      <c r="F40" s="319">
        <f>'APUs Futbol5'!H429</f>
        <v>0</v>
      </c>
      <c r="G40" s="319">
        <f t="shared" si="2"/>
        <v>0</v>
      </c>
      <c r="H40" s="330"/>
      <c r="I40" s="330"/>
    </row>
    <row r="41" spans="2:9" ht="15" customHeight="1">
      <c r="B41" s="301"/>
      <c r="C41" s="304"/>
      <c r="D41" s="302"/>
      <c r="E41" s="303"/>
      <c r="F41" s="295"/>
      <c r="G41" s="319">
        <f t="shared" si="2"/>
        <v>0</v>
      </c>
      <c r="H41" s="330"/>
      <c r="I41" s="330"/>
    </row>
    <row r="42" spans="2:9" ht="15" customHeight="1">
      <c r="B42" s="493" t="s">
        <v>17</v>
      </c>
      <c r="C42" s="494"/>
      <c r="D42" s="494"/>
      <c r="E42" s="494"/>
      <c r="F42" s="299"/>
      <c r="G42" s="322">
        <f>SUM(G38:G41)</f>
        <v>0</v>
      </c>
      <c r="H42" s="330"/>
      <c r="I42" s="330"/>
    </row>
    <row r="43" spans="2:9" ht="15" customHeight="1">
      <c r="B43" s="293" t="s">
        <v>235</v>
      </c>
      <c r="C43" s="491" t="s">
        <v>256</v>
      </c>
      <c r="D43" s="491"/>
      <c r="E43" s="491"/>
      <c r="F43" s="492"/>
      <c r="G43" s="323"/>
      <c r="H43" s="330"/>
      <c r="I43" s="330"/>
    </row>
    <row r="44" spans="2:9" ht="15" customHeight="1">
      <c r="B44" s="301" t="s">
        <v>5</v>
      </c>
      <c r="C44" s="297" t="s">
        <v>271</v>
      </c>
      <c r="D44" s="302" t="s">
        <v>2</v>
      </c>
      <c r="E44" s="303">
        <v>82</v>
      </c>
      <c r="F44" s="320">
        <f>'APUs Futbol5'!H477</f>
        <v>0</v>
      </c>
      <c r="G44" s="319">
        <f t="shared" ref="G44:G45" si="3">+F44*E44</f>
        <v>0</v>
      </c>
      <c r="H44" s="330"/>
      <c r="I44" s="330"/>
    </row>
    <row r="45" spans="2:9" ht="15" customHeight="1">
      <c r="B45" s="301">
        <v>3.2</v>
      </c>
      <c r="C45" s="297" t="s">
        <v>278</v>
      </c>
      <c r="D45" s="302" t="s">
        <v>2</v>
      </c>
      <c r="E45" s="303">
        <v>82</v>
      </c>
      <c r="F45" s="295"/>
      <c r="G45" s="319">
        <f t="shared" si="3"/>
        <v>0</v>
      </c>
      <c r="H45" s="330"/>
      <c r="I45" s="330"/>
    </row>
    <row r="46" spans="2:9" ht="15" customHeight="1">
      <c r="B46" s="493" t="s">
        <v>17</v>
      </c>
      <c r="C46" s="494"/>
      <c r="D46" s="494"/>
      <c r="E46" s="494"/>
      <c r="F46" s="299"/>
      <c r="G46" s="322">
        <f>SUM(G44:G45)</f>
        <v>0</v>
      </c>
      <c r="H46" s="330"/>
      <c r="I46" s="330"/>
    </row>
    <row r="47" spans="2:9" ht="15" customHeight="1">
      <c r="B47" s="293">
        <v>4</v>
      </c>
      <c r="C47" s="495" t="s">
        <v>22</v>
      </c>
      <c r="D47" s="496"/>
      <c r="E47" s="496"/>
      <c r="F47" s="497"/>
      <c r="G47" s="324"/>
      <c r="H47" s="330"/>
      <c r="I47" s="330"/>
    </row>
    <row r="48" spans="2:9" ht="15" customHeight="1">
      <c r="B48" s="296" t="s">
        <v>6</v>
      </c>
      <c r="C48" s="297" t="s">
        <v>272</v>
      </c>
      <c r="D48" s="298" t="s">
        <v>0</v>
      </c>
      <c r="E48" s="294">
        <v>500</v>
      </c>
      <c r="F48" s="320">
        <f>'APUs Futbol5'!H524</f>
        <v>0</v>
      </c>
      <c r="G48" s="319">
        <f>+F48*E48</f>
        <v>0</v>
      </c>
      <c r="H48" s="330"/>
      <c r="I48" s="330"/>
    </row>
    <row r="49" spans="2:9" ht="15" customHeight="1">
      <c r="B49" s="296" t="s">
        <v>7</v>
      </c>
      <c r="C49" s="297" t="s">
        <v>318</v>
      </c>
      <c r="D49" s="298" t="s">
        <v>232</v>
      </c>
      <c r="E49" s="294">
        <v>2</v>
      </c>
      <c r="F49" s="320">
        <f>'APUs Futbol5'!H571</f>
        <v>0</v>
      </c>
      <c r="G49" s="319">
        <f>+F49*E49</f>
        <v>0</v>
      </c>
      <c r="H49" s="330"/>
      <c r="I49" s="330"/>
    </row>
    <row r="50" spans="2:9" ht="15" customHeight="1">
      <c r="B50" s="306" t="s">
        <v>26</v>
      </c>
      <c r="C50" s="307" t="s">
        <v>323</v>
      </c>
      <c r="D50" s="308" t="s">
        <v>0</v>
      </c>
      <c r="E50" s="309">
        <v>423</v>
      </c>
      <c r="F50" s="320"/>
      <c r="G50" s="319"/>
      <c r="H50" s="330"/>
      <c r="I50" s="330"/>
    </row>
    <row r="51" spans="2:9" ht="15" customHeight="1">
      <c r="B51" s="296" t="s">
        <v>27</v>
      </c>
      <c r="C51" s="297" t="s">
        <v>324</v>
      </c>
      <c r="D51" s="298" t="s">
        <v>0</v>
      </c>
      <c r="E51" s="294">
        <v>409</v>
      </c>
      <c r="F51" s="320"/>
      <c r="G51" s="319"/>
      <c r="H51" s="330"/>
      <c r="I51" s="330"/>
    </row>
    <row r="52" spans="2:9" ht="18.75" customHeight="1">
      <c r="B52" s="310"/>
      <c r="C52" s="489" t="s">
        <v>17</v>
      </c>
      <c r="D52" s="490"/>
      <c r="E52" s="490"/>
      <c r="F52" s="299">
        <v>0</v>
      </c>
      <c r="G52" s="322">
        <f>SUM(G48:G51)</f>
        <v>0</v>
      </c>
      <c r="H52" s="330"/>
      <c r="I52" s="330"/>
    </row>
    <row r="53" spans="2:9" ht="15" customHeight="1">
      <c r="B53" s="293">
        <v>5</v>
      </c>
      <c r="C53" s="495" t="s">
        <v>23</v>
      </c>
      <c r="D53" s="496"/>
      <c r="E53" s="496"/>
      <c r="F53" s="497"/>
      <c r="G53" s="324"/>
    </row>
    <row r="54" spans="2:9" ht="15" customHeight="1">
      <c r="B54" s="296" t="s">
        <v>444</v>
      </c>
      <c r="C54" s="297" t="s">
        <v>317</v>
      </c>
      <c r="D54" s="311" t="s">
        <v>250</v>
      </c>
      <c r="E54" s="312">
        <v>0.01</v>
      </c>
      <c r="F54" s="320">
        <f>F55</f>
        <v>0</v>
      </c>
      <c r="G54" s="319">
        <f>F54*E54</f>
        <v>0</v>
      </c>
    </row>
    <row r="55" spans="2:9" ht="15" customHeight="1" thickBot="1">
      <c r="B55" s="493" t="s">
        <v>17</v>
      </c>
      <c r="C55" s="494"/>
      <c r="D55" s="494"/>
      <c r="E55" s="494"/>
      <c r="F55" s="299">
        <f>G52+G46+G42+G26+G36+G20+G14+0</f>
        <v>0</v>
      </c>
      <c r="G55" s="321">
        <f>SUM(G54)</f>
        <v>0</v>
      </c>
    </row>
    <row r="56" spans="2:9" ht="15" customHeight="1" thickTop="1">
      <c r="B56" s="487" t="s">
        <v>24</v>
      </c>
      <c r="C56" s="488"/>
      <c r="D56" s="488"/>
      <c r="E56" s="313"/>
      <c r="F56" s="314"/>
      <c r="G56" s="314">
        <f>F55+G55</f>
        <v>0</v>
      </c>
    </row>
    <row r="57" spans="2:9" ht="15" customHeight="1">
      <c r="B57" s="506" t="s">
        <v>52</v>
      </c>
      <c r="C57" s="507"/>
      <c r="D57" s="507"/>
      <c r="E57" s="315"/>
      <c r="F57" s="316"/>
      <c r="G57" s="317">
        <f>G56*F57</f>
        <v>0</v>
      </c>
    </row>
    <row r="58" spans="2:9" ht="15" customHeight="1">
      <c r="B58" s="506" t="s">
        <v>25</v>
      </c>
      <c r="C58" s="507"/>
      <c r="D58" s="507"/>
      <c r="E58" s="315"/>
      <c r="F58" s="316"/>
      <c r="G58" s="317">
        <f>G56*F58</f>
        <v>0</v>
      </c>
    </row>
    <row r="59" spans="2:9">
      <c r="B59" s="506" t="s">
        <v>53</v>
      </c>
      <c r="C59" s="507"/>
      <c r="D59" s="507"/>
      <c r="E59" s="315"/>
      <c r="F59" s="316"/>
      <c r="G59" s="317">
        <f>G56*F59</f>
        <v>0</v>
      </c>
    </row>
    <row r="60" spans="2:9">
      <c r="B60" s="508" t="s">
        <v>54</v>
      </c>
      <c r="C60" s="509"/>
      <c r="D60" s="509"/>
      <c r="E60" s="315"/>
      <c r="F60" s="316"/>
      <c r="G60" s="317">
        <f>G59*F60</f>
        <v>0</v>
      </c>
    </row>
    <row r="61" spans="2:9" ht="16.5" thickBot="1">
      <c r="B61" s="503" t="s">
        <v>56</v>
      </c>
      <c r="C61" s="504"/>
      <c r="D61" s="504"/>
      <c r="E61" s="504"/>
      <c r="F61" s="505"/>
      <c r="G61" s="318">
        <f>SUM(G56:G60)</f>
        <v>0</v>
      </c>
    </row>
    <row r="62" spans="2:9" ht="15.75" thickTop="1">
      <c r="B62" s="284"/>
      <c r="C62" s="284"/>
      <c r="D62" s="284"/>
      <c r="E62" s="284"/>
      <c r="F62" s="284"/>
      <c r="G62" s="284"/>
    </row>
    <row r="63" spans="2:9">
      <c r="B63" s="284"/>
      <c r="C63" s="284"/>
      <c r="D63" s="284"/>
      <c r="E63" s="284"/>
      <c r="F63" s="284"/>
      <c r="G63" s="284"/>
    </row>
    <row r="64" spans="2:9">
      <c r="B64" s="284"/>
      <c r="C64" s="284"/>
      <c r="D64" s="284"/>
      <c r="E64" s="284"/>
      <c r="F64" s="284"/>
      <c r="G64" s="284"/>
    </row>
    <row r="65" spans="2:7">
      <c r="B65" s="284"/>
      <c r="C65" s="284"/>
      <c r="D65" s="284"/>
      <c r="E65" s="284"/>
      <c r="F65" s="284"/>
      <c r="G65" s="284"/>
    </row>
    <row r="66" spans="2:7">
      <c r="B66" s="284"/>
      <c r="C66" s="284"/>
      <c r="D66" s="284"/>
      <c r="E66" s="284"/>
      <c r="F66" s="284"/>
      <c r="G66" s="284"/>
    </row>
    <row r="67" spans="2:7">
      <c r="B67" s="284"/>
      <c r="C67" s="284"/>
      <c r="D67" s="284"/>
      <c r="E67" s="284"/>
      <c r="F67" s="284"/>
      <c r="G67" s="284"/>
    </row>
    <row r="68" spans="2:7">
      <c r="B68" s="284"/>
      <c r="C68" s="284"/>
      <c r="D68" s="284"/>
      <c r="E68" s="284"/>
      <c r="F68" s="284"/>
      <c r="G68" s="284"/>
    </row>
    <row r="69" spans="2:7">
      <c r="B69" s="284"/>
      <c r="C69" s="284"/>
      <c r="D69" s="284"/>
      <c r="E69" s="284"/>
      <c r="F69" s="284"/>
      <c r="G69" s="284"/>
    </row>
    <row r="70" spans="2:7">
      <c r="B70" s="284"/>
      <c r="C70" s="284"/>
      <c r="D70" s="284"/>
      <c r="E70" s="284"/>
      <c r="F70" s="284"/>
      <c r="G70" s="284"/>
    </row>
    <row r="71" spans="2:7">
      <c r="B71" s="284"/>
      <c r="C71" s="284"/>
      <c r="D71" s="284"/>
      <c r="E71" s="284"/>
      <c r="F71" s="284"/>
      <c r="G71" s="284"/>
    </row>
    <row r="72" spans="2:7">
      <c r="B72" s="284"/>
      <c r="C72" s="284"/>
      <c r="D72" s="284"/>
      <c r="E72" s="284"/>
      <c r="F72" s="284"/>
      <c r="G72" s="284"/>
    </row>
    <row r="73" spans="2:7">
      <c r="B73" s="284"/>
      <c r="C73" s="284"/>
      <c r="D73" s="284"/>
      <c r="E73" s="284"/>
      <c r="F73" s="284"/>
      <c r="G73" s="284"/>
    </row>
    <row r="74" spans="2:7">
      <c r="B74" s="284"/>
      <c r="C74" s="284"/>
      <c r="D74" s="284"/>
      <c r="E74" s="284"/>
      <c r="F74" s="284"/>
      <c r="G74" s="284"/>
    </row>
    <row r="75" spans="2:7">
      <c r="B75" s="284"/>
      <c r="C75" s="284"/>
      <c r="D75" s="284"/>
      <c r="E75" s="284"/>
      <c r="F75" s="284"/>
      <c r="G75" s="284"/>
    </row>
    <row r="76" spans="2:7">
      <c r="B76" s="284"/>
      <c r="C76" s="284"/>
      <c r="D76" s="284"/>
      <c r="E76" s="284"/>
      <c r="F76" s="284"/>
      <c r="G76" s="284"/>
    </row>
    <row r="77" spans="2:7">
      <c r="B77" s="284"/>
      <c r="C77" s="284"/>
      <c r="D77" s="284"/>
      <c r="E77" s="284"/>
      <c r="F77" s="284"/>
      <c r="G77" s="284"/>
    </row>
    <row r="78" spans="2:7">
      <c r="B78" s="284"/>
      <c r="C78" s="284"/>
      <c r="D78" s="284"/>
      <c r="E78" s="284"/>
      <c r="F78" s="284"/>
      <c r="G78" s="284"/>
    </row>
    <row r="79" spans="2:7">
      <c r="B79" s="284"/>
      <c r="C79" s="284"/>
      <c r="D79" s="284"/>
      <c r="E79" s="284"/>
      <c r="F79" s="284"/>
      <c r="G79" s="284"/>
    </row>
    <row r="80" spans="2:7">
      <c r="B80" s="284"/>
      <c r="C80" s="284"/>
      <c r="D80" s="284"/>
      <c r="E80" s="284"/>
      <c r="F80" s="284"/>
      <c r="G80" s="284"/>
    </row>
    <row r="81" spans="2:7">
      <c r="B81" s="284"/>
      <c r="C81" s="284"/>
      <c r="D81" s="284"/>
      <c r="E81" s="284"/>
      <c r="F81" s="284"/>
      <c r="G81" s="284"/>
    </row>
    <row r="82" spans="2:7">
      <c r="B82" s="284"/>
      <c r="C82" s="284"/>
      <c r="D82" s="284"/>
      <c r="E82" s="284"/>
      <c r="F82" s="284"/>
      <c r="G82" s="284"/>
    </row>
    <row r="83" spans="2:7">
      <c r="B83" s="284"/>
      <c r="C83" s="284"/>
      <c r="D83" s="284"/>
      <c r="E83" s="284"/>
      <c r="F83" s="284"/>
      <c r="G83" s="284"/>
    </row>
  </sheetData>
  <customSheetViews>
    <customSheetView guid="{B4E38C4E-3097-414F-A765-ACE767814255}" scale="80" topLeftCell="A278">
      <selection activeCell="A301" sqref="A301"/>
      <rowBreaks count="6" manualBreakCount="6">
        <brk id="49" max="7" man="1"/>
        <brk id="90" max="7" man="1"/>
        <brk id="131" max="7" man="1"/>
        <brk id="181" max="7" man="1"/>
        <brk id="215" max="7" man="1"/>
        <brk id="263" max="7" man="1"/>
      </rowBreaks>
      <pageMargins left="0.19685039370078741" right="0.19685039370078741" top="0.74803149606299213" bottom="0.39370078740157483" header="0.31496062992125984" footer="0.31496062992125984"/>
      <printOptions horizontalCentered="1"/>
      <pageSetup paperSize="126" scale="59" orientation="portrait" horizontalDpi="1200" verticalDpi="1200" r:id="rId1"/>
    </customSheetView>
  </customSheetViews>
  <mergeCells count="25">
    <mergeCell ref="B14:E14"/>
    <mergeCell ref="C15:F15"/>
    <mergeCell ref="B20:E20"/>
    <mergeCell ref="C21:F21"/>
    <mergeCell ref="B61:F61"/>
    <mergeCell ref="B59:D59"/>
    <mergeCell ref="B57:D57"/>
    <mergeCell ref="B58:D58"/>
    <mergeCell ref="B60:D60"/>
    <mergeCell ref="B3:G5"/>
    <mergeCell ref="B56:D56"/>
    <mergeCell ref="C52:E52"/>
    <mergeCell ref="C43:F43"/>
    <mergeCell ref="B46:E46"/>
    <mergeCell ref="C53:F53"/>
    <mergeCell ref="B26:E26"/>
    <mergeCell ref="C47:F47"/>
    <mergeCell ref="C29:F29"/>
    <mergeCell ref="B55:E55"/>
    <mergeCell ref="C8:G8"/>
    <mergeCell ref="C28:G28"/>
    <mergeCell ref="C9:F9"/>
    <mergeCell ref="B42:E42"/>
    <mergeCell ref="B36:E36"/>
    <mergeCell ref="C37:F37"/>
  </mergeCells>
  <printOptions horizontalCentered="1" verticalCentered="1"/>
  <pageMargins left="0.19685039370078741" right="0.19685039370078741" top="0.19685039370078741" bottom="0" header="0" footer="0.31496062992125984"/>
  <pageSetup scale="65" orientation="portrait" r:id="rId2"/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opLeftCell="A23"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29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392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407</v>
      </c>
      <c r="D8" s="691"/>
      <c r="E8" s="691"/>
      <c r="F8" s="691"/>
      <c r="G8" s="692"/>
      <c r="H8" s="693" t="s">
        <v>125</v>
      </c>
      <c r="I8" s="695"/>
      <c r="J8" s="722">
        <v>237813.21899999998</v>
      </c>
      <c r="K8" s="722"/>
    </row>
    <row r="9" spans="1:13" ht="15">
      <c r="A9" s="135"/>
      <c r="B9" s="139" t="s">
        <v>126</v>
      </c>
      <c r="C9" s="690">
        <v>0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163</v>
      </c>
      <c r="C13" s="702"/>
      <c r="D13" s="702"/>
      <c r="E13" s="703"/>
      <c r="F13" s="146" t="s">
        <v>132</v>
      </c>
      <c r="G13" s="139">
        <v>1</v>
      </c>
      <c r="H13" s="147">
        <v>124605</v>
      </c>
      <c r="I13" s="139">
        <v>1.19</v>
      </c>
      <c r="J13" s="139">
        <v>1</v>
      </c>
      <c r="K13" s="147">
        <f t="shared" ref="K13:K23" si="0">G13*H13*I13*J13</f>
        <v>148279.94999999998</v>
      </c>
      <c r="M13" s="150" t="s">
        <v>164</v>
      </c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148279.94999999998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 t="s">
        <v>137</v>
      </c>
      <c r="C27" s="691"/>
      <c r="D27" s="691"/>
      <c r="E27" s="692"/>
      <c r="F27" s="146" t="s">
        <v>138</v>
      </c>
      <c r="G27" s="139">
        <v>2</v>
      </c>
      <c r="H27" s="147">
        <v>2570</v>
      </c>
      <c r="I27" s="139">
        <v>1.19</v>
      </c>
      <c r="J27" s="139">
        <v>1</v>
      </c>
      <c r="K27" s="147">
        <f t="shared" ref="K27:K28" si="1">G27*H27*I27*J27</f>
        <v>6116.5999999999995</v>
      </c>
      <c r="M27" s="150" t="s">
        <v>139</v>
      </c>
    </row>
    <row r="28" spans="1:13" ht="15">
      <c r="A28" s="135"/>
      <c r="B28" s="690" t="s">
        <v>140</v>
      </c>
      <c r="C28" s="691"/>
      <c r="D28" s="691"/>
      <c r="E28" s="692"/>
      <c r="F28" s="146" t="s">
        <v>141</v>
      </c>
      <c r="G28" s="139">
        <v>2</v>
      </c>
      <c r="H28" s="147">
        <v>400</v>
      </c>
      <c r="I28" s="139">
        <v>1.19</v>
      </c>
      <c r="J28" s="139">
        <v>1</v>
      </c>
      <c r="K28" s="147">
        <f t="shared" si="1"/>
        <v>952</v>
      </c>
      <c r="M28" s="150" t="s">
        <v>142</v>
      </c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7068.5999999999995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(K24+K31)*0.3/1.3</f>
        <v>35849.665384615379</v>
      </c>
      <c r="I34" s="139" t="s">
        <v>146</v>
      </c>
      <c r="J34" s="139">
        <v>1</v>
      </c>
      <c r="K34" s="147">
        <f>G34*H34*J34</f>
        <v>35849.665384615379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35849.665384615379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191198.21538461535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hyperlinks>
    <hyperlink ref="M28" r:id="rId1"/>
    <hyperlink ref="M27" r:id="rId2"/>
    <hyperlink ref="M13" r:id="rId3"/>
  </hyperlinks>
  <pageMargins left="0.7" right="0.7" top="0.75" bottom="0.75" header="0.3" footer="0.3"/>
  <drawing r:id="rId4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opLeftCell="A25"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30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393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407</v>
      </c>
      <c r="D8" s="691"/>
      <c r="E8" s="691"/>
      <c r="F8" s="691"/>
      <c r="G8" s="692"/>
      <c r="H8" s="693" t="s">
        <v>125</v>
      </c>
      <c r="I8" s="695"/>
      <c r="J8" s="722">
        <v>475626.43799999997</v>
      </c>
      <c r="K8" s="722"/>
    </row>
    <row r="9" spans="1:13" ht="15">
      <c r="A9" s="135"/>
      <c r="B9" s="139" t="s">
        <v>126</v>
      </c>
      <c r="C9" s="690">
        <v>0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165</v>
      </c>
      <c r="C13" s="702"/>
      <c r="D13" s="702"/>
      <c r="E13" s="703"/>
      <c r="F13" s="146" t="s">
        <v>132</v>
      </c>
      <c r="G13" s="139">
        <v>1</v>
      </c>
      <c r="H13" s="147">
        <f>241259/1.19</f>
        <v>202738.65546218489</v>
      </c>
      <c r="I13" s="139">
        <v>1.19</v>
      </c>
      <c r="J13" s="139">
        <v>1</v>
      </c>
      <c r="K13" s="147">
        <f t="shared" ref="K13:K23" si="0">G13*H13*I13*J13</f>
        <v>241259</v>
      </c>
      <c r="M13" s="150" t="s">
        <v>166</v>
      </c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241259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/>
      <c r="C27" s="691"/>
      <c r="D27" s="691"/>
      <c r="E27" s="692"/>
      <c r="F27" s="146"/>
      <c r="G27" s="139"/>
      <c r="H27" s="147"/>
      <c r="I27" s="139"/>
      <c r="J27" s="139"/>
      <c r="K27" s="147">
        <f t="shared" ref="K27:K28" si="1">G27*H27*I27*J27</f>
        <v>0</v>
      </c>
      <c r="M27" s="150"/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>
        <f t="shared" si="1"/>
        <v>0</v>
      </c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(K24+K31)*0.6/1.3</f>
        <v>111350.30769230769</v>
      </c>
      <c r="I34" s="139" t="s">
        <v>146</v>
      </c>
      <c r="J34" s="139">
        <v>1</v>
      </c>
      <c r="K34" s="147">
        <f>G34*H34*J34</f>
        <v>111350.30769230769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111350.30769230769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352609.30769230769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hyperlinks>
    <hyperlink ref="M13" r:id="rId1"/>
  </hyperlinks>
  <pageMargins left="0.7" right="0.7" top="0.75" bottom="0.75" header="0.3" footer="0.3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opLeftCell="A24"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31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394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407</v>
      </c>
      <c r="D8" s="691"/>
      <c r="E8" s="691"/>
      <c r="F8" s="691"/>
      <c r="G8" s="692"/>
      <c r="H8" s="693" t="s">
        <v>125</v>
      </c>
      <c r="I8" s="695"/>
      <c r="J8" s="722">
        <v>951252.87599999993</v>
      </c>
      <c r="K8" s="722"/>
    </row>
    <row r="9" spans="1:13" ht="15">
      <c r="A9" s="135"/>
      <c r="B9" s="139" t="s">
        <v>126</v>
      </c>
      <c r="C9" s="690">
        <v>0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167</v>
      </c>
      <c r="C13" s="702"/>
      <c r="D13" s="702"/>
      <c r="E13" s="703"/>
      <c r="F13" s="146" t="s">
        <v>132</v>
      </c>
      <c r="G13" s="139">
        <v>1</v>
      </c>
      <c r="H13" s="147">
        <f>487602/1.19</f>
        <v>409749.57983193279</v>
      </c>
      <c r="I13" s="139">
        <v>1.19</v>
      </c>
      <c r="J13" s="139">
        <v>1</v>
      </c>
      <c r="K13" s="147">
        <f t="shared" ref="K13:K23" si="0">G13*H13*I13*J13</f>
        <v>487602</v>
      </c>
      <c r="M13" s="150" t="s">
        <v>168</v>
      </c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487602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/>
      <c r="C27" s="691"/>
      <c r="D27" s="691"/>
      <c r="E27" s="692"/>
      <c r="F27" s="146"/>
      <c r="G27" s="139"/>
      <c r="H27" s="147"/>
      <c r="I27" s="139"/>
      <c r="J27" s="139"/>
      <c r="K27" s="147">
        <f t="shared" ref="K27:K28" si="1">G27*H27*I27*J27</f>
        <v>0</v>
      </c>
      <c r="M27" s="150"/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>
        <f t="shared" si="1"/>
        <v>0</v>
      </c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(K24+K31)*0.56/1.3</f>
        <v>210043.93846153849</v>
      </c>
      <c r="I34" s="139" t="s">
        <v>146</v>
      </c>
      <c r="J34" s="139">
        <v>1</v>
      </c>
      <c r="K34" s="147">
        <f>G34*H34*J34</f>
        <v>210043.93846153849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210043.93846153849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697645.93846153852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hyperlinks>
    <hyperlink ref="M13" r:id="rId1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O57"/>
  <sheetViews>
    <sheetView view="pageBreakPreview" zoomScale="75" zoomScaleNormal="70" zoomScaleSheetLayoutView="75" workbookViewId="0">
      <selection activeCell="A51" sqref="A51:D52"/>
    </sheetView>
  </sheetViews>
  <sheetFormatPr baseColWidth="10" defaultColWidth="12.625" defaultRowHeight="15" customHeight="1"/>
  <cols>
    <col min="1" max="1" width="10" style="216" customWidth="1"/>
    <col min="2" max="2" width="8" style="216" customWidth="1"/>
    <col min="3" max="3" width="47.625" style="216" customWidth="1"/>
    <col min="4" max="4" width="24.125" style="216" customWidth="1"/>
    <col min="5" max="5" width="9.25" style="216" customWidth="1"/>
    <col min="6" max="6" width="13.5" style="216" customWidth="1"/>
    <col min="7" max="7" width="14.375" style="216" customWidth="1"/>
    <col min="8" max="15" width="9.25" style="216" customWidth="1"/>
    <col min="16" max="24" width="8" style="215" customWidth="1"/>
    <col min="25" max="16384" width="12.625" style="215"/>
  </cols>
  <sheetData>
    <row r="1" spans="1:15" ht="16.5" customHeight="1">
      <c r="A1" s="518"/>
      <c r="B1" s="519"/>
      <c r="C1" s="519"/>
      <c r="D1" s="520"/>
      <c r="E1" s="527" t="s">
        <v>325</v>
      </c>
      <c r="F1" s="528"/>
      <c r="G1" s="528"/>
      <c r="H1" s="528"/>
      <c r="I1" s="528"/>
      <c r="J1" s="528"/>
      <c r="K1" s="528"/>
      <c r="L1" s="528"/>
      <c r="M1" s="529"/>
      <c r="N1" s="536" t="s">
        <v>326</v>
      </c>
      <c r="O1" s="537"/>
    </row>
    <row r="2" spans="1:15" ht="16.5" customHeight="1">
      <c r="A2" s="521"/>
      <c r="B2" s="522"/>
      <c r="C2" s="522"/>
      <c r="D2" s="523"/>
      <c r="E2" s="530"/>
      <c r="F2" s="531"/>
      <c r="G2" s="531"/>
      <c r="H2" s="531"/>
      <c r="I2" s="531"/>
      <c r="J2" s="531"/>
      <c r="K2" s="531"/>
      <c r="L2" s="531"/>
      <c r="M2" s="532"/>
      <c r="N2" s="538"/>
      <c r="O2" s="539"/>
    </row>
    <row r="3" spans="1:15" ht="16.5" customHeight="1">
      <c r="A3" s="521"/>
      <c r="B3" s="522"/>
      <c r="C3" s="522"/>
      <c r="D3" s="523"/>
      <c r="E3" s="530"/>
      <c r="F3" s="531"/>
      <c r="G3" s="531"/>
      <c r="H3" s="531"/>
      <c r="I3" s="531"/>
      <c r="J3" s="531"/>
      <c r="K3" s="531"/>
      <c r="L3" s="531"/>
      <c r="M3" s="532"/>
      <c r="N3" s="538"/>
      <c r="O3" s="539"/>
    </row>
    <row r="4" spans="1:15" ht="16.5" customHeight="1">
      <c r="A4" s="524"/>
      <c r="B4" s="525"/>
      <c r="C4" s="525"/>
      <c r="D4" s="526"/>
      <c r="E4" s="533"/>
      <c r="F4" s="534"/>
      <c r="G4" s="534"/>
      <c r="H4" s="534"/>
      <c r="I4" s="534"/>
      <c r="J4" s="534"/>
      <c r="K4" s="534"/>
      <c r="L4" s="534"/>
      <c r="M4" s="535"/>
      <c r="N4" s="540"/>
      <c r="O4" s="541"/>
    </row>
    <row r="5" spans="1:15" ht="17.45" customHeight="1">
      <c r="A5" s="542" t="s">
        <v>327</v>
      </c>
      <c r="B5" s="543"/>
      <c r="C5" s="546" t="s">
        <v>370</v>
      </c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8"/>
    </row>
    <row r="6" spans="1:15" ht="17.45" customHeight="1">
      <c r="A6" s="544"/>
      <c r="B6" s="545"/>
      <c r="C6" s="549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1"/>
    </row>
    <row r="7" spans="1:15" ht="16.5" customHeight="1">
      <c r="A7" s="510" t="s">
        <v>328</v>
      </c>
      <c r="B7" s="511"/>
      <c r="C7" s="512" t="s">
        <v>329</v>
      </c>
      <c r="D7" s="512"/>
      <c r="E7" s="513"/>
      <c r="F7" s="514" t="s">
        <v>330</v>
      </c>
      <c r="G7" s="515"/>
      <c r="H7" s="516" t="s">
        <v>146</v>
      </c>
      <c r="I7" s="516"/>
      <c r="J7" s="516"/>
      <c r="K7" s="516"/>
      <c r="L7" s="516"/>
      <c r="M7" s="516"/>
      <c r="N7" s="516"/>
      <c r="O7" s="517"/>
    </row>
    <row r="8" spans="1:15" ht="19.5" customHeight="1">
      <c r="A8" s="510" t="s">
        <v>331</v>
      </c>
      <c r="B8" s="511"/>
      <c r="C8" s="512"/>
      <c r="D8" s="512"/>
      <c r="E8" s="513"/>
      <c r="F8" s="514" t="s">
        <v>332</v>
      </c>
      <c r="G8" s="515"/>
      <c r="H8" s="516"/>
      <c r="I8" s="516"/>
      <c r="J8" s="516"/>
      <c r="K8" s="516"/>
      <c r="L8" s="516"/>
      <c r="M8" s="516"/>
      <c r="N8" s="516"/>
      <c r="O8" s="517"/>
    </row>
    <row r="9" spans="1:15" ht="14.25">
      <c r="A9" s="554" t="s">
        <v>325</v>
      </c>
      <c r="B9" s="555"/>
      <c r="C9" s="555"/>
      <c r="D9" s="555"/>
      <c r="E9" s="555"/>
      <c r="F9" s="555"/>
      <c r="G9" s="555"/>
      <c r="H9" s="555"/>
      <c r="I9" s="555"/>
      <c r="J9" s="555"/>
      <c r="K9" s="555"/>
      <c r="L9" s="555"/>
      <c r="M9" s="555"/>
      <c r="N9" s="555"/>
      <c r="O9" s="556"/>
    </row>
    <row r="10" spans="1:15" ht="14.25">
      <c r="A10" s="557"/>
      <c r="B10" s="558"/>
      <c r="C10" s="558"/>
      <c r="D10" s="558"/>
      <c r="E10" s="558"/>
      <c r="F10" s="558"/>
      <c r="G10" s="558"/>
      <c r="H10" s="558"/>
      <c r="I10" s="558"/>
      <c r="J10" s="558"/>
      <c r="K10" s="558"/>
      <c r="L10" s="558"/>
      <c r="M10" s="558"/>
      <c r="N10" s="558"/>
      <c r="O10" s="559"/>
    </row>
    <row r="11" spans="1:15">
      <c r="A11" s="219" t="s">
        <v>333</v>
      </c>
      <c r="B11" s="560" t="s">
        <v>334</v>
      </c>
      <c r="C11" s="561"/>
      <c r="D11" s="220" t="s">
        <v>132</v>
      </c>
      <c r="E11" s="562" t="s">
        <v>335</v>
      </c>
      <c r="F11" s="563"/>
      <c r="G11" s="564"/>
      <c r="H11" s="567" t="s">
        <v>336</v>
      </c>
      <c r="I11" s="568"/>
      <c r="J11" s="563"/>
      <c r="K11" s="568"/>
      <c r="L11" s="563"/>
      <c r="M11" s="561"/>
      <c r="N11" s="567" t="s">
        <v>337</v>
      </c>
      <c r="O11" s="569"/>
    </row>
    <row r="12" spans="1:15" ht="49.7" customHeight="1">
      <c r="A12" s="219" t="s">
        <v>55</v>
      </c>
      <c r="B12" s="570" t="str">
        <f>VLOOKUP(A12,'CUADRO PPAL'!B:G,2,FALSE)</f>
        <v>Cerramiento en tela bogota</v>
      </c>
      <c r="C12" s="571"/>
      <c r="D12" s="221" t="str">
        <f>VLOOKUP(A12,'CUADRO PPAL'!B:G,3,FALSE)</f>
        <v>ML</v>
      </c>
      <c r="E12" s="565"/>
      <c r="F12" s="566"/>
      <c r="G12" s="566"/>
      <c r="H12" s="222" t="s">
        <v>338</v>
      </c>
      <c r="I12" s="223" t="s">
        <v>339</v>
      </c>
      <c r="J12" s="222" t="s">
        <v>340</v>
      </c>
      <c r="K12" s="223" t="s">
        <v>341</v>
      </c>
      <c r="L12" s="222" t="s">
        <v>342</v>
      </c>
      <c r="M12" s="223" t="s">
        <v>343</v>
      </c>
      <c r="N12" s="222" t="s">
        <v>344</v>
      </c>
      <c r="O12" s="224" t="s">
        <v>345</v>
      </c>
    </row>
    <row r="13" spans="1:15" ht="15" customHeight="1">
      <c r="A13" s="573"/>
      <c r="B13" s="574"/>
      <c r="C13" s="574"/>
      <c r="D13" s="575"/>
      <c r="E13" s="552" t="s">
        <v>364</v>
      </c>
      <c r="F13" s="553"/>
      <c r="G13" s="553"/>
      <c r="H13" s="225"/>
      <c r="I13" s="217"/>
      <c r="J13" s="225">
        <v>10</v>
      </c>
      <c r="K13" s="217">
        <v>25</v>
      </c>
      <c r="L13" s="226"/>
      <c r="M13" s="228">
        <f>J13*K13</f>
        <v>250</v>
      </c>
      <c r="N13" s="225">
        <v>2</v>
      </c>
      <c r="O13" s="227">
        <f>+M13*N13</f>
        <v>500</v>
      </c>
    </row>
    <row r="14" spans="1:15" ht="15" customHeight="1">
      <c r="A14" s="521"/>
      <c r="B14" s="522"/>
      <c r="C14" s="522"/>
      <c r="D14" s="523"/>
      <c r="E14" s="552"/>
      <c r="F14" s="553"/>
      <c r="G14" s="553"/>
      <c r="H14" s="225"/>
      <c r="I14" s="217"/>
      <c r="J14" s="225"/>
      <c r="K14" s="217"/>
      <c r="L14" s="225"/>
      <c r="M14" s="228"/>
      <c r="N14" s="225"/>
      <c r="O14" s="227"/>
    </row>
    <row r="15" spans="1:15" ht="15" customHeight="1">
      <c r="A15" s="521"/>
      <c r="B15" s="522"/>
      <c r="C15" s="522"/>
      <c r="D15" s="523"/>
      <c r="E15" s="552"/>
      <c r="F15" s="553"/>
      <c r="G15" s="553"/>
      <c r="H15" s="225"/>
      <c r="I15" s="217"/>
      <c r="J15" s="225"/>
      <c r="K15" s="217"/>
      <c r="L15" s="225"/>
      <c r="M15" s="228"/>
      <c r="N15" s="225"/>
      <c r="O15" s="227"/>
    </row>
    <row r="16" spans="1:15" ht="15" customHeight="1">
      <c r="A16" s="521"/>
      <c r="B16" s="522"/>
      <c r="C16" s="522"/>
      <c r="D16" s="523"/>
      <c r="E16" s="552"/>
      <c r="F16" s="553"/>
      <c r="G16" s="553"/>
      <c r="H16" s="225"/>
      <c r="I16" s="217"/>
      <c r="J16" s="225"/>
      <c r="K16" s="217"/>
      <c r="L16" s="225"/>
      <c r="M16" s="228"/>
      <c r="N16" s="225"/>
      <c r="O16" s="227"/>
    </row>
    <row r="17" spans="1:15" ht="15" customHeight="1">
      <c r="A17" s="521"/>
      <c r="B17" s="522"/>
      <c r="C17" s="522"/>
      <c r="D17" s="523"/>
      <c r="E17" s="552"/>
      <c r="F17" s="572"/>
      <c r="G17" s="572"/>
      <c r="H17" s="225"/>
      <c r="I17" s="217"/>
      <c r="J17" s="225"/>
      <c r="K17" s="217"/>
      <c r="L17" s="225"/>
      <c r="M17" s="228"/>
      <c r="N17" s="225"/>
      <c r="O17" s="227"/>
    </row>
    <row r="18" spans="1:15" ht="15" customHeight="1">
      <c r="A18" s="521"/>
      <c r="B18" s="522"/>
      <c r="C18" s="522"/>
      <c r="D18" s="523"/>
      <c r="E18" s="552"/>
      <c r="F18" s="553"/>
      <c r="G18" s="553"/>
      <c r="H18" s="225"/>
      <c r="I18" s="217"/>
      <c r="J18" s="225"/>
      <c r="K18" s="217"/>
      <c r="L18" s="225"/>
      <c r="M18" s="228"/>
      <c r="N18" s="225"/>
      <c r="O18" s="227"/>
    </row>
    <row r="19" spans="1:15" ht="15" customHeight="1">
      <c r="A19" s="521"/>
      <c r="B19" s="522"/>
      <c r="C19" s="522"/>
      <c r="D19" s="523"/>
      <c r="E19" s="552"/>
      <c r="F19" s="553"/>
      <c r="G19" s="553"/>
      <c r="H19" s="225"/>
      <c r="I19" s="217"/>
      <c r="J19" s="225"/>
      <c r="K19" s="217"/>
      <c r="L19" s="225"/>
      <c r="M19" s="228"/>
      <c r="N19" s="225"/>
      <c r="O19" s="227"/>
    </row>
    <row r="20" spans="1:15" ht="15" customHeight="1">
      <c r="A20" s="521"/>
      <c r="B20" s="522"/>
      <c r="C20" s="522"/>
      <c r="D20" s="523"/>
      <c r="E20" s="552"/>
      <c r="F20" s="553"/>
      <c r="G20" s="553"/>
      <c r="H20" s="225"/>
      <c r="I20" s="217"/>
      <c r="J20" s="225"/>
      <c r="K20" s="217"/>
      <c r="L20" s="225"/>
      <c r="M20" s="228"/>
      <c r="N20" s="225"/>
      <c r="O20" s="227"/>
    </row>
    <row r="21" spans="1:15" ht="15" customHeight="1">
      <c r="A21" s="521"/>
      <c r="B21" s="522"/>
      <c r="C21" s="522"/>
      <c r="D21" s="523"/>
      <c r="E21" s="552"/>
      <c r="F21" s="553"/>
      <c r="G21" s="553"/>
      <c r="H21" s="225"/>
      <c r="I21" s="217"/>
      <c r="J21" s="225"/>
      <c r="K21" s="217"/>
      <c r="L21" s="225"/>
      <c r="M21" s="228"/>
      <c r="N21" s="225"/>
      <c r="O21" s="227"/>
    </row>
    <row r="22" spans="1:15" ht="15" customHeight="1">
      <c r="A22" s="521"/>
      <c r="B22" s="522"/>
      <c r="C22" s="522"/>
      <c r="D22" s="523"/>
      <c r="E22" s="552"/>
      <c r="F22" s="553"/>
      <c r="G22" s="553"/>
      <c r="H22" s="225"/>
      <c r="I22" s="217"/>
      <c r="J22" s="225"/>
      <c r="K22" s="217"/>
      <c r="L22" s="225"/>
      <c r="M22" s="228"/>
      <c r="N22" s="225"/>
      <c r="O22" s="227"/>
    </row>
    <row r="23" spans="1:15" ht="15" customHeight="1">
      <c r="A23" s="521"/>
      <c r="B23" s="522"/>
      <c r="C23" s="522"/>
      <c r="D23" s="523"/>
      <c r="E23" s="552"/>
      <c r="F23" s="553"/>
      <c r="G23" s="553"/>
      <c r="H23" s="225"/>
      <c r="I23" s="217"/>
      <c r="J23" s="225"/>
      <c r="K23" s="217"/>
      <c r="L23" s="225"/>
      <c r="M23" s="228"/>
      <c r="N23" s="225"/>
      <c r="O23" s="227"/>
    </row>
    <row r="24" spans="1:15" ht="15" customHeight="1">
      <c r="A24" s="521"/>
      <c r="B24" s="522"/>
      <c r="C24" s="522"/>
      <c r="D24" s="523"/>
      <c r="E24" s="552"/>
      <c r="F24" s="553"/>
      <c r="G24" s="553"/>
      <c r="H24" s="225"/>
      <c r="I24" s="217"/>
      <c r="J24" s="225"/>
      <c r="K24" s="217"/>
      <c r="L24" s="225"/>
      <c r="M24" s="228"/>
      <c r="N24" s="225"/>
      <c r="O24" s="227"/>
    </row>
    <row r="25" spans="1:15" ht="15" customHeight="1">
      <c r="A25" s="521"/>
      <c r="B25" s="522"/>
      <c r="C25" s="522"/>
      <c r="D25" s="523"/>
      <c r="E25" s="552"/>
      <c r="F25" s="553"/>
      <c r="G25" s="553"/>
      <c r="H25" s="225"/>
      <c r="I25" s="217"/>
      <c r="J25" s="225"/>
      <c r="K25" s="217"/>
      <c r="L25" s="225"/>
      <c r="M25" s="228"/>
      <c r="N25" s="225"/>
      <c r="O25" s="227"/>
    </row>
    <row r="26" spans="1:15" ht="15" customHeight="1">
      <c r="A26" s="521"/>
      <c r="B26" s="522"/>
      <c r="C26" s="522"/>
      <c r="D26" s="523"/>
      <c r="E26" s="552"/>
      <c r="F26" s="553"/>
      <c r="G26" s="553"/>
      <c r="H26" s="225"/>
      <c r="I26" s="217"/>
      <c r="J26" s="225"/>
      <c r="K26" s="217"/>
      <c r="L26" s="225"/>
      <c r="M26" s="228"/>
      <c r="N26" s="225"/>
      <c r="O26" s="227"/>
    </row>
    <row r="27" spans="1:15" ht="15" customHeight="1">
      <c r="A27" s="521"/>
      <c r="B27" s="522"/>
      <c r="C27" s="522"/>
      <c r="D27" s="523"/>
      <c r="E27" s="552"/>
      <c r="F27" s="553"/>
      <c r="G27" s="553"/>
      <c r="H27" s="225"/>
      <c r="I27" s="217"/>
      <c r="J27" s="225"/>
      <c r="K27" s="217"/>
      <c r="L27" s="225"/>
      <c r="M27" s="228"/>
      <c r="N27" s="225"/>
      <c r="O27" s="227"/>
    </row>
    <row r="28" spans="1:15" ht="15" customHeight="1">
      <c r="A28" s="521"/>
      <c r="B28" s="522"/>
      <c r="C28" s="522"/>
      <c r="D28" s="523"/>
      <c r="E28" s="552"/>
      <c r="F28" s="553"/>
      <c r="G28" s="553"/>
      <c r="H28" s="225"/>
      <c r="I28" s="217"/>
      <c r="J28" s="225"/>
      <c r="K28" s="217"/>
      <c r="L28" s="225"/>
      <c r="M28" s="228"/>
      <c r="N28" s="225"/>
      <c r="O28" s="227"/>
    </row>
    <row r="29" spans="1:15" ht="15" customHeight="1">
      <c r="A29" s="521"/>
      <c r="B29" s="522"/>
      <c r="C29" s="522"/>
      <c r="D29" s="523"/>
      <c r="E29" s="552"/>
      <c r="F29" s="553"/>
      <c r="G29" s="553"/>
      <c r="H29" s="225"/>
      <c r="I29" s="217"/>
      <c r="J29" s="225"/>
      <c r="K29" s="217"/>
      <c r="L29" s="225"/>
      <c r="M29" s="228"/>
      <c r="N29" s="225"/>
      <c r="O29" s="227"/>
    </row>
    <row r="30" spans="1:15" ht="15" customHeight="1">
      <c r="A30" s="521"/>
      <c r="B30" s="522"/>
      <c r="C30" s="522"/>
      <c r="D30" s="523"/>
      <c r="E30" s="552"/>
      <c r="F30" s="553"/>
      <c r="G30" s="553"/>
      <c r="H30" s="225"/>
      <c r="I30" s="217"/>
      <c r="J30" s="225"/>
      <c r="K30" s="217"/>
      <c r="L30" s="225"/>
      <c r="M30" s="228"/>
      <c r="N30" s="225"/>
      <c r="O30" s="227"/>
    </row>
    <row r="31" spans="1:15" ht="15" customHeight="1">
      <c r="A31" s="521"/>
      <c r="B31" s="522"/>
      <c r="C31" s="522"/>
      <c r="D31" s="523"/>
      <c r="E31" s="552"/>
      <c r="F31" s="553"/>
      <c r="G31" s="553"/>
      <c r="H31" s="225"/>
      <c r="I31" s="217"/>
      <c r="J31" s="225"/>
      <c r="K31" s="217"/>
      <c r="L31" s="225"/>
      <c r="M31" s="228"/>
      <c r="N31" s="225"/>
      <c r="O31" s="227"/>
    </row>
    <row r="32" spans="1:15" ht="15" customHeight="1">
      <c r="A32" s="521"/>
      <c r="B32" s="522"/>
      <c r="C32" s="522"/>
      <c r="D32" s="523"/>
      <c r="E32" s="552"/>
      <c r="F32" s="553"/>
      <c r="G32" s="553"/>
      <c r="H32" s="225"/>
      <c r="I32" s="217"/>
      <c r="J32" s="225"/>
      <c r="K32" s="217"/>
      <c r="L32" s="225"/>
      <c r="M32" s="228"/>
      <c r="N32" s="225"/>
      <c r="O32" s="227"/>
    </row>
    <row r="33" spans="1:15" ht="15" customHeight="1">
      <c r="A33" s="521"/>
      <c r="B33" s="522"/>
      <c r="C33" s="522"/>
      <c r="D33" s="523"/>
      <c r="E33" s="552"/>
      <c r="F33" s="553"/>
      <c r="G33" s="553"/>
      <c r="H33" s="225"/>
      <c r="I33" s="217"/>
      <c r="J33" s="225"/>
      <c r="K33" s="217"/>
      <c r="L33" s="225"/>
      <c r="M33" s="228"/>
      <c r="N33" s="225"/>
      <c r="O33" s="227"/>
    </row>
    <row r="34" spans="1:15" ht="15" customHeight="1">
      <c r="A34" s="521"/>
      <c r="B34" s="522"/>
      <c r="C34" s="522"/>
      <c r="D34" s="523"/>
      <c r="E34" s="552"/>
      <c r="F34" s="572"/>
      <c r="G34" s="572"/>
      <c r="H34" s="225"/>
      <c r="I34" s="217"/>
      <c r="J34" s="225"/>
      <c r="K34" s="217"/>
      <c r="L34" s="225"/>
      <c r="M34" s="228"/>
      <c r="N34" s="225"/>
      <c r="O34" s="218" t="s">
        <v>346</v>
      </c>
    </row>
    <row r="35" spans="1:15" ht="15" customHeight="1">
      <c r="A35" s="521"/>
      <c r="B35" s="522"/>
      <c r="C35" s="522"/>
      <c r="D35" s="523"/>
      <c r="E35" s="552"/>
      <c r="F35" s="572"/>
      <c r="G35" s="572"/>
      <c r="H35" s="225"/>
      <c r="I35" s="217"/>
      <c r="J35" s="225"/>
      <c r="K35" s="217"/>
      <c r="L35" s="225"/>
      <c r="M35" s="228"/>
      <c r="N35" s="225"/>
      <c r="O35" s="218" t="s">
        <v>346</v>
      </c>
    </row>
    <row r="36" spans="1:15" ht="15" customHeight="1">
      <c r="A36" s="521"/>
      <c r="B36" s="522"/>
      <c r="C36" s="522"/>
      <c r="D36" s="523"/>
      <c r="E36" s="552"/>
      <c r="F36" s="572"/>
      <c r="G36" s="572"/>
      <c r="H36" s="225"/>
      <c r="I36" s="217"/>
      <c r="J36" s="225"/>
      <c r="K36" s="217"/>
      <c r="L36" s="225"/>
      <c r="M36" s="228"/>
      <c r="N36" s="225"/>
      <c r="O36" s="218" t="s">
        <v>346</v>
      </c>
    </row>
    <row r="37" spans="1:15" ht="15" customHeight="1">
      <c r="A37" s="521"/>
      <c r="B37" s="522"/>
      <c r="C37" s="522"/>
      <c r="D37" s="523"/>
      <c r="E37" s="552"/>
      <c r="F37" s="572"/>
      <c r="G37" s="572"/>
      <c r="H37" s="225"/>
      <c r="I37" s="217"/>
      <c r="J37" s="225"/>
      <c r="K37" s="217"/>
      <c r="L37" s="225"/>
      <c r="M37" s="228"/>
      <c r="N37" s="225"/>
      <c r="O37" s="218" t="s">
        <v>346</v>
      </c>
    </row>
    <row r="38" spans="1:15" ht="15" customHeight="1">
      <c r="A38" s="521"/>
      <c r="B38" s="522"/>
      <c r="C38" s="522"/>
      <c r="D38" s="523"/>
      <c r="E38" s="552"/>
      <c r="F38" s="572"/>
      <c r="G38" s="572"/>
      <c r="H38" s="225"/>
      <c r="I38" s="217"/>
      <c r="J38" s="225"/>
      <c r="K38" s="217"/>
      <c r="L38" s="225"/>
      <c r="M38" s="228"/>
      <c r="N38" s="225"/>
      <c r="O38" s="218" t="s">
        <v>346</v>
      </c>
    </row>
    <row r="39" spans="1:15" ht="15" customHeight="1">
      <c r="A39" s="521"/>
      <c r="B39" s="522"/>
      <c r="C39" s="522"/>
      <c r="D39" s="523"/>
      <c r="E39" s="552"/>
      <c r="F39" s="572"/>
      <c r="G39" s="572"/>
      <c r="H39" s="225"/>
      <c r="I39" s="217"/>
      <c r="J39" s="225"/>
      <c r="K39" s="217"/>
      <c r="L39" s="225"/>
      <c r="M39" s="217"/>
      <c r="N39" s="225"/>
      <c r="O39" s="218" t="s">
        <v>346</v>
      </c>
    </row>
    <row r="40" spans="1:15" ht="15" customHeight="1">
      <c r="A40" s="521"/>
      <c r="B40" s="522"/>
      <c r="C40" s="522"/>
      <c r="D40" s="523"/>
      <c r="E40" s="552"/>
      <c r="F40" s="572"/>
      <c r="G40" s="572"/>
      <c r="H40" s="225"/>
      <c r="I40" s="217"/>
      <c r="J40" s="225"/>
      <c r="K40" s="217"/>
      <c r="L40" s="225"/>
      <c r="M40" s="217"/>
      <c r="N40" s="225"/>
      <c r="O40" s="218" t="s">
        <v>346</v>
      </c>
    </row>
    <row r="41" spans="1:15" ht="15" customHeight="1">
      <c r="A41" s="521"/>
      <c r="B41" s="522"/>
      <c r="C41" s="522"/>
      <c r="D41" s="523"/>
      <c r="E41" s="552"/>
      <c r="F41" s="572"/>
      <c r="G41" s="572"/>
      <c r="H41" s="225"/>
      <c r="I41" s="217"/>
      <c r="J41" s="225"/>
      <c r="K41" s="217"/>
      <c r="L41" s="225"/>
      <c r="M41" s="217"/>
      <c r="N41" s="225"/>
      <c r="O41" s="218" t="s">
        <v>346</v>
      </c>
    </row>
    <row r="42" spans="1:15" ht="15" customHeight="1">
      <c r="A42" s="521"/>
      <c r="B42" s="522"/>
      <c r="C42" s="522"/>
      <c r="D42" s="523"/>
      <c r="E42" s="586"/>
      <c r="F42" s="587"/>
      <c r="G42" s="587"/>
      <c r="H42" s="229"/>
      <c r="I42" s="217"/>
      <c r="J42" s="229"/>
      <c r="K42" s="217"/>
      <c r="L42" s="229"/>
      <c r="M42" s="217"/>
      <c r="N42" s="229"/>
      <c r="O42" s="218" t="s">
        <v>346</v>
      </c>
    </row>
    <row r="43" spans="1:15" ht="15.75" customHeight="1">
      <c r="A43" s="230" t="s">
        <v>347</v>
      </c>
      <c r="B43" s="231"/>
      <c r="C43" s="231"/>
      <c r="D43" s="231"/>
      <c r="E43" s="231"/>
      <c r="F43" s="231"/>
      <c r="G43" s="232"/>
      <c r="H43" s="233" t="s">
        <v>348</v>
      </c>
      <c r="I43" s="234"/>
      <c r="J43" s="235"/>
      <c r="K43" s="234"/>
      <c r="L43" s="235"/>
      <c r="M43" s="234"/>
      <c r="N43" s="235"/>
      <c r="O43" s="236"/>
    </row>
    <row r="44" spans="1:15" ht="15.75" customHeight="1">
      <c r="A44" s="588"/>
      <c r="B44" s="522"/>
      <c r="C44" s="522"/>
      <c r="D44" s="522"/>
      <c r="E44" s="522"/>
      <c r="F44" s="522"/>
      <c r="G44" s="589"/>
      <c r="H44" s="233" t="s">
        <v>349</v>
      </c>
      <c r="I44" s="235" t="s">
        <v>350</v>
      </c>
      <c r="J44" s="235"/>
      <c r="K44" s="560" t="s">
        <v>351</v>
      </c>
      <c r="L44" s="568"/>
      <c r="M44" s="561"/>
      <c r="N44" s="576">
        <f>ROUND(SUM(O13:O42),2)</f>
        <v>500</v>
      </c>
      <c r="O44" s="569"/>
    </row>
    <row r="45" spans="1:15" ht="15.75" customHeight="1">
      <c r="A45" s="590"/>
      <c r="B45" s="522"/>
      <c r="C45" s="522"/>
      <c r="D45" s="522"/>
      <c r="E45" s="522"/>
      <c r="F45" s="522"/>
      <c r="G45" s="589"/>
      <c r="H45" s="233" t="s">
        <v>352</v>
      </c>
      <c r="I45" s="235" t="s">
        <v>353</v>
      </c>
      <c r="J45" s="235"/>
      <c r="K45" s="237"/>
      <c r="L45" s="237"/>
      <c r="M45" s="237"/>
      <c r="N45" s="238"/>
      <c r="O45" s="239"/>
    </row>
    <row r="46" spans="1:15" ht="15.75" customHeight="1">
      <c r="A46" s="590"/>
      <c r="B46" s="522"/>
      <c r="C46" s="522"/>
      <c r="D46" s="522"/>
      <c r="E46" s="522"/>
      <c r="F46" s="522"/>
      <c r="G46" s="589"/>
      <c r="H46" s="233" t="s">
        <v>354</v>
      </c>
      <c r="I46" s="235" t="s">
        <v>355</v>
      </c>
      <c r="J46" s="235"/>
      <c r="K46" s="560" t="s">
        <v>356</v>
      </c>
      <c r="L46" s="568"/>
      <c r="M46" s="561"/>
      <c r="N46" s="576">
        <f>ROUND(N44,2)</f>
        <v>500</v>
      </c>
      <c r="O46" s="577"/>
    </row>
    <row r="47" spans="1:15" ht="15.75" customHeight="1">
      <c r="A47" s="590"/>
      <c r="B47" s="522"/>
      <c r="C47" s="522"/>
      <c r="D47" s="522"/>
      <c r="E47" s="522"/>
      <c r="F47" s="522"/>
      <c r="G47" s="589"/>
      <c r="H47" s="233" t="s">
        <v>357</v>
      </c>
      <c r="I47" s="235" t="s">
        <v>358</v>
      </c>
      <c r="J47" s="235"/>
      <c r="K47" s="235"/>
      <c r="L47" s="235"/>
      <c r="M47" s="235"/>
      <c r="N47" s="235"/>
      <c r="O47" s="240"/>
    </row>
    <row r="48" spans="1:15" ht="15.75" customHeight="1">
      <c r="A48" s="590"/>
      <c r="B48" s="522"/>
      <c r="C48" s="522"/>
      <c r="D48" s="522"/>
      <c r="E48" s="522"/>
      <c r="F48" s="522"/>
      <c r="G48" s="589"/>
      <c r="H48" s="233" t="s">
        <v>359</v>
      </c>
      <c r="I48" s="235" t="s">
        <v>360</v>
      </c>
      <c r="J48" s="235"/>
      <c r="K48" s="235"/>
      <c r="L48" s="235"/>
      <c r="M48" s="235"/>
      <c r="N48" s="235"/>
      <c r="O48" s="240"/>
    </row>
    <row r="49" spans="1:15" ht="15.75" customHeight="1">
      <c r="A49" s="590"/>
      <c r="B49" s="585"/>
      <c r="C49" s="585"/>
      <c r="D49" s="585"/>
      <c r="E49" s="585"/>
      <c r="F49" s="585"/>
      <c r="G49" s="591"/>
      <c r="H49" s="249" t="s">
        <v>361</v>
      </c>
      <c r="I49" s="235" t="s">
        <v>362</v>
      </c>
      <c r="J49" s="235"/>
      <c r="K49" s="235"/>
      <c r="L49" s="235"/>
      <c r="M49" s="235"/>
      <c r="N49" s="235"/>
      <c r="O49" s="240"/>
    </row>
    <row r="50" spans="1:15" ht="36" customHeight="1">
      <c r="A50" s="266" t="s">
        <v>363</v>
      </c>
      <c r="B50" s="267"/>
      <c r="C50" s="267"/>
      <c r="D50" s="268"/>
      <c r="E50" s="269"/>
      <c r="F50" s="270"/>
      <c r="G50" s="270"/>
      <c r="H50" s="270"/>
      <c r="I50" s="270"/>
      <c r="J50" s="270"/>
      <c r="K50" s="270"/>
      <c r="L50" s="270"/>
      <c r="M50" s="270"/>
      <c r="N50" s="270"/>
      <c r="O50" s="271"/>
    </row>
    <row r="51" spans="1:15" ht="15.75" customHeight="1">
      <c r="A51" s="578" t="s">
        <v>418</v>
      </c>
      <c r="B51" s="579"/>
      <c r="C51" s="579"/>
      <c r="D51" s="580"/>
      <c r="E51" s="246"/>
      <c r="F51" s="247"/>
      <c r="G51" s="247"/>
      <c r="H51" s="247"/>
      <c r="I51" s="247"/>
      <c r="J51" s="247"/>
      <c r="K51" s="247"/>
      <c r="L51" s="247"/>
      <c r="M51" s="247"/>
      <c r="N51" s="247"/>
      <c r="O51" s="253"/>
    </row>
    <row r="52" spans="1:15" ht="15.75" customHeight="1">
      <c r="A52" s="581" t="s">
        <v>409</v>
      </c>
      <c r="B52" s="582"/>
      <c r="C52" s="582"/>
      <c r="D52" s="583"/>
      <c r="E52" s="254"/>
      <c r="F52" s="255"/>
      <c r="G52" s="255"/>
      <c r="H52" s="255"/>
      <c r="I52" s="255"/>
      <c r="J52" s="255"/>
      <c r="K52" s="255"/>
      <c r="L52" s="255"/>
      <c r="M52" s="255"/>
      <c r="N52" s="255"/>
      <c r="O52" s="256"/>
    </row>
    <row r="53" spans="1:15" ht="15.75" customHeight="1">
      <c r="A53" s="584"/>
      <c r="B53" s="522"/>
      <c r="C53" s="522"/>
      <c r="D53" s="585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</row>
    <row r="54" spans="1:15" ht="15" customHeight="1">
      <c r="I54" s="215"/>
      <c r="J54" s="215"/>
      <c r="K54" s="215"/>
      <c r="L54" s="215"/>
      <c r="M54" s="215"/>
      <c r="N54" s="215"/>
      <c r="O54" s="215"/>
    </row>
    <row r="55" spans="1:15" ht="15" customHeight="1">
      <c r="I55" s="215"/>
      <c r="J55" s="215"/>
      <c r="K55" s="215"/>
      <c r="L55" s="215"/>
      <c r="M55" s="215"/>
      <c r="N55" s="215"/>
      <c r="O55" s="215"/>
    </row>
    <row r="57" spans="1:15" ht="15" customHeight="1">
      <c r="C57" s="241"/>
    </row>
  </sheetData>
  <mergeCells count="58">
    <mergeCell ref="A51:D51"/>
    <mergeCell ref="A52:D52"/>
    <mergeCell ref="A53:D53"/>
    <mergeCell ref="E40:G40"/>
    <mergeCell ref="E41:G41"/>
    <mergeCell ref="E42:G42"/>
    <mergeCell ref="A44:G49"/>
    <mergeCell ref="K44:M44"/>
    <mergeCell ref="N44:O44"/>
    <mergeCell ref="K46:M46"/>
    <mergeCell ref="N46:O46"/>
    <mergeCell ref="E39:G39"/>
    <mergeCell ref="E28:G28"/>
    <mergeCell ref="E29:G29"/>
    <mergeCell ref="E30:G30"/>
    <mergeCell ref="E31:G31"/>
    <mergeCell ref="E32:G32"/>
    <mergeCell ref="E33:G33"/>
    <mergeCell ref="E34:G34"/>
    <mergeCell ref="E35:G35"/>
    <mergeCell ref="E36:G36"/>
    <mergeCell ref="E37:G37"/>
    <mergeCell ref="E38:G38"/>
    <mergeCell ref="E27:G27"/>
    <mergeCell ref="A13:D42"/>
    <mergeCell ref="E13:G13"/>
    <mergeCell ref="E14:G14"/>
    <mergeCell ref="E15:G15"/>
    <mergeCell ref="E16:G16"/>
    <mergeCell ref="E17:G17"/>
    <mergeCell ref="E18:G18"/>
    <mergeCell ref="E19:G19"/>
    <mergeCell ref="E20:G20"/>
    <mergeCell ref="E21:G21"/>
    <mergeCell ref="E22:G22"/>
    <mergeCell ref="E23:G23"/>
    <mergeCell ref="E24:G24"/>
    <mergeCell ref="E25:G25"/>
    <mergeCell ref="E26:G26"/>
    <mergeCell ref="A8:B8"/>
    <mergeCell ref="C8:E8"/>
    <mergeCell ref="F8:G8"/>
    <mergeCell ref="H8:O8"/>
    <mergeCell ref="A9:O10"/>
    <mergeCell ref="B11:C11"/>
    <mergeCell ref="E11:G12"/>
    <mergeCell ref="H11:M11"/>
    <mergeCell ref="N11:O11"/>
    <mergeCell ref="B12:C12"/>
    <mergeCell ref="A7:B7"/>
    <mergeCell ref="C7:E7"/>
    <mergeCell ref="F7:G7"/>
    <mergeCell ref="H7:O7"/>
    <mergeCell ref="A1:D4"/>
    <mergeCell ref="E1:M4"/>
    <mergeCell ref="N1:O4"/>
    <mergeCell ref="A5:B6"/>
    <mergeCell ref="C5:O6"/>
  </mergeCells>
  <printOptions horizontalCentered="1" verticalCentered="1"/>
  <pageMargins left="0.70866141732283472" right="0.70866141732283472" top="0.74803149606299213" bottom="0.74803149606299213" header="0" footer="0"/>
  <pageSetup scale="53" fitToHeight="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topLeftCell="A19"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opLeftCell="A23"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32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395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408</v>
      </c>
      <c r="D8" s="691"/>
      <c r="E8" s="691"/>
      <c r="F8" s="691"/>
      <c r="G8" s="692"/>
      <c r="H8" s="693" t="s">
        <v>125</v>
      </c>
      <c r="I8" s="695"/>
      <c r="J8" s="722">
        <v>429360</v>
      </c>
      <c r="K8" s="722"/>
    </row>
    <row r="9" spans="1:13" ht="15">
      <c r="A9" s="135"/>
      <c r="B9" s="139" t="s">
        <v>126</v>
      </c>
      <c r="C9" s="690">
        <v>0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169</v>
      </c>
      <c r="C13" s="702"/>
      <c r="D13" s="702"/>
      <c r="E13" s="703"/>
      <c r="F13" s="146" t="s">
        <v>132</v>
      </c>
      <c r="G13" s="139">
        <v>1</v>
      </c>
      <c r="H13" s="147">
        <f>195000</f>
        <v>195000</v>
      </c>
      <c r="I13" s="139">
        <v>1.19</v>
      </c>
      <c r="J13" s="139">
        <v>1</v>
      </c>
      <c r="K13" s="147">
        <f t="shared" ref="K13:K23" si="0">G13*H13*I13*J13</f>
        <v>232050</v>
      </c>
      <c r="M13" s="150" t="s">
        <v>170</v>
      </c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232050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/>
      <c r="C27" s="691"/>
      <c r="D27" s="691"/>
      <c r="E27" s="692"/>
      <c r="F27" s="146"/>
      <c r="G27" s="139"/>
      <c r="H27" s="147"/>
      <c r="I27" s="139"/>
      <c r="J27" s="139"/>
      <c r="K27" s="147">
        <f t="shared" ref="K27:K28" si="1">G27*H27*I27*J27</f>
        <v>0</v>
      </c>
      <c r="M27" s="150"/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>
        <f t="shared" si="1"/>
        <v>0</v>
      </c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(K24+K31)*0.6/1.3</f>
        <v>107100</v>
      </c>
      <c r="I34" s="139" t="s">
        <v>146</v>
      </c>
      <c r="J34" s="139">
        <v>1</v>
      </c>
      <c r="K34" s="147">
        <f>G34*H34*J34</f>
        <v>107100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107100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339150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hyperlinks>
    <hyperlink ref="M13" r:id="rId1"/>
  </hyperlinks>
  <pageMargins left="0.7" right="0.7" top="0.75" bottom="0.75" header="0.3" footer="0.3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opLeftCell="A23"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33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396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408</v>
      </c>
      <c r="D8" s="691"/>
      <c r="E8" s="691"/>
      <c r="F8" s="691"/>
      <c r="G8" s="692"/>
      <c r="H8" s="693" t="s">
        <v>125</v>
      </c>
      <c r="I8" s="695"/>
      <c r="J8" s="722">
        <v>322020</v>
      </c>
      <c r="K8" s="722"/>
    </row>
    <row r="9" spans="1:13" ht="15">
      <c r="A9" s="135"/>
      <c r="B9" s="139" t="s">
        <v>126</v>
      </c>
      <c r="C9" s="690">
        <v>0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171</v>
      </c>
      <c r="C13" s="702"/>
      <c r="D13" s="702"/>
      <c r="E13" s="703"/>
      <c r="F13" s="146" t="s">
        <v>132</v>
      </c>
      <c r="G13" s="139">
        <v>1</v>
      </c>
      <c r="H13" s="147">
        <f>159000/1.19</f>
        <v>133613.44537815126</v>
      </c>
      <c r="I13" s="139">
        <v>1.19</v>
      </c>
      <c r="J13" s="139">
        <v>1</v>
      </c>
      <c r="K13" s="147">
        <f t="shared" ref="K13:K23" si="0">G13*H13*I13*J13</f>
        <v>159000</v>
      </c>
      <c r="M13" s="150" t="s">
        <v>172</v>
      </c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159000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/>
      <c r="C27" s="691"/>
      <c r="D27" s="691"/>
      <c r="E27" s="692"/>
      <c r="F27" s="146"/>
      <c r="G27" s="139"/>
      <c r="H27" s="147"/>
      <c r="I27" s="139"/>
      <c r="J27" s="139"/>
      <c r="K27" s="147">
        <f t="shared" ref="K27:K28" si="1">G27*H27*I27*J27</f>
        <v>0</v>
      </c>
      <c r="M27" s="150"/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>
        <f t="shared" si="1"/>
        <v>0</v>
      </c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(K24+K31)*0.6/1.3</f>
        <v>73384.615384615376</v>
      </c>
      <c r="I34" s="139" t="s">
        <v>146</v>
      </c>
      <c r="J34" s="139">
        <v>1</v>
      </c>
      <c r="K34" s="147">
        <f>G34*H34*J34</f>
        <v>73384.615384615376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73384.615384615376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232384.61538461538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hyperlinks>
    <hyperlink ref="M13" r:id="rId1"/>
  </hyperlinks>
  <pageMargins left="0.7" right="0.7" top="0.75" bottom="0.75" header="0.3" footer="0.3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34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397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408</v>
      </c>
      <c r="D8" s="691"/>
      <c r="E8" s="691"/>
      <c r="F8" s="691"/>
      <c r="G8" s="692"/>
      <c r="H8" s="693" t="s">
        <v>125</v>
      </c>
      <c r="I8" s="695"/>
      <c r="J8" s="722">
        <v>42516</v>
      </c>
      <c r="K8" s="722"/>
    </row>
    <row r="9" spans="1:13" ht="15">
      <c r="A9" s="135"/>
      <c r="B9" s="139" t="s">
        <v>126</v>
      </c>
      <c r="C9" s="690">
        <v>0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173</v>
      </c>
      <c r="C13" s="702"/>
      <c r="D13" s="702"/>
      <c r="E13" s="703"/>
      <c r="F13" s="146" t="s">
        <v>132</v>
      </c>
      <c r="G13" s="139">
        <v>1</v>
      </c>
      <c r="H13" s="147">
        <f>16900/1.19</f>
        <v>14201.680672268909</v>
      </c>
      <c r="I13" s="139">
        <v>1.19</v>
      </c>
      <c r="J13" s="139">
        <v>1.3</v>
      </c>
      <c r="K13" s="147">
        <f t="shared" ref="K13:K23" si="0">G13*H13*I13*J13</f>
        <v>21970</v>
      </c>
      <c r="M13" s="150" t="s">
        <v>174</v>
      </c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21970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 t="s">
        <v>175</v>
      </c>
      <c r="C27" s="691"/>
      <c r="D27" s="691"/>
      <c r="E27" s="692"/>
      <c r="F27" s="146" t="s">
        <v>138</v>
      </c>
      <c r="G27" s="139">
        <v>0.1</v>
      </c>
      <c r="H27" s="147">
        <f>8900/1.19</f>
        <v>7478.9915966386561</v>
      </c>
      <c r="I27" s="139">
        <v>1.19</v>
      </c>
      <c r="J27" s="139">
        <v>1.3</v>
      </c>
      <c r="K27" s="147">
        <f t="shared" ref="K27" si="1">G27*H27*I27*J27</f>
        <v>1157.0000000000002</v>
      </c>
      <c r="M27" s="150" t="s">
        <v>176</v>
      </c>
    </row>
    <row r="28" spans="1:13" ht="15">
      <c r="A28" s="135"/>
      <c r="B28" s="690" t="s">
        <v>135</v>
      </c>
      <c r="C28" s="691"/>
      <c r="D28" s="691"/>
      <c r="E28" s="692"/>
      <c r="F28" s="146" t="s">
        <v>136</v>
      </c>
      <c r="G28" s="139">
        <v>2</v>
      </c>
      <c r="H28" s="147">
        <v>400</v>
      </c>
      <c r="I28" s="139">
        <v>1.19</v>
      </c>
      <c r="J28" s="139">
        <v>1.3</v>
      </c>
      <c r="K28" s="147">
        <f>G28*H28*I28*J28</f>
        <v>1237.6000000000001</v>
      </c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2394.6000000000004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(K24+K31)*1/1.3</f>
        <v>18742</v>
      </c>
      <c r="I34" s="139" t="s">
        <v>146</v>
      </c>
      <c r="J34" s="139">
        <v>1.3</v>
      </c>
      <c r="K34" s="147">
        <f>G34*H34*J34</f>
        <v>24364.600000000002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24364.600000000002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48729.2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hyperlinks>
    <hyperlink ref="M13" r:id="rId1"/>
    <hyperlink ref="M27" r:id="rId2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O57"/>
  <sheetViews>
    <sheetView view="pageBreakPreview" zoomScale="75" zoomScaleNormal="70" zoomScaleSheetLayoutView="75" workbookViewId="0">
      <selection activeCell="C5" sqref="C5:O6"/>
    </sheetView>
  </sheetViews>
  <sheetFormatPr baseColWidth="10" defaultColWidth="12.625" defaultRowHeight="15" customHeight="1"/>
  <cols>
    <col min="1" max="1" width="10" style="216" customWidth="1"/>
    <col min="2" max="2" width="8" style="216" customWidth="1"/>
    <col min="3" max="3" width="47.625" style="216" customWidth="1"/>
    <col min="4" max="4" width="24.125" style="216" customWidth="1"/>
    <col min="5" max="5" width="9.25" style="216" customWidth="1"/>
    <col min="6" max="6" width="13.5" style="216" customWidth="1"/>
    <col min="7" max="7" width="14.375" style="216" customWidth="1"/>
    <col min="8" max="15" width="9.25" style="216" customWidth="1"/>
    <col min="16" max="24" width="8" style="215" customWidth="1"/>
    <col min="25" max="16384" width="12.625" style="215"/>
  </cols>
  <sheetData>
    <row r="1" spans="1:15" ht="16.5" customHeight="1">
      <c r="A1" s="518"/>
      <c r="B1" s="519"/>
      <c r="C1" s="519"/>
      <c r="D1" s="520"/>
      <c r="E1" s="527" t="s">
        <v>325</v>
      </c>
      <c r="F1" s="528"/>
      <c r="G1" s="528"/>
      <c r="H1" s="528"/>
      <c r="I1" s="528"/>
      <c r="J1" s="528"/>
      <c r="K1" s="528"/>
      <c r="L1" s="528"/>
      <c r="M1" s="529"/>
      <c r="N1" s="536" t="s">
        <v>326</v>
      </c>
      <c r="O1" s="537"/>
    </row>
    <row r="2" spans="1:15" ht="16.5" customHeight="1">
      <c r="A2" s="521"/>
      <c r="B2" s="522"/>
      <c r="C2" s="522"/>
      <c r="D2" s="523"/>
      <c r="E2" s="530"/>
      <c r="F2" s="531"/>
      <c r="G2" s="531"/>
      <c r="H2" s="531"/>
      <c r="I2" s="531"/>
      <c r="J2" s="531"/>
      <c r="K2" s="531"/>
      <c r="L2" s="531"/>
      <c r="M2" s="532"/>
      <c r="N2" s="538"/>
      <c r="O2" s="539"/>
    </row>
    <row r="3" spans="1:15" ht="16.5" customHeight="1">
      <c r="A3" s="521"/>
      <c r="B3" s="522"/>
      <c r="C3" s="522"/>
      <c r="D3" s="523"/>
      <c r="E3" s="530"/>
      <c r="F3" s="531"/>
      <c r="G3" s="531"/>
      <c r="H3" s="531"/>
      <c r="I3" s="531"/>
      <c r="J3" s="531"/>
      <c r="K3" s="531"/>
      <c r="L3" s="531"/>
      <c r="M3" s="532"/>
      <c r="N3" s="538"/>
      <c r="O3" s="539"/>
    </row>
    <row r="4" spans="1:15" ht="16.5" customHeight="1">
      <c r="A4" s="524"/>
      <c r="B4" s="525"/>
      <c r="C4" s="525"/>
      <c r="D4" s="526"/>
      <c r="E4" s="533"/>
      <c r="F4" s="534"/>
      <c r="G4" s="534"/>
      <c r="H4" s="534"/>
      <c r="I4" s="534"/>
      <c r="J4" s="534"/>
      <c r="K4" s="534"/>
      <c r="L4" s="534"/>
      <c r="M4" s="535"/>
      <c r="N4" s="540"/>
      <c r="O4" s="541"/>
    </row>
    <row r="5" spans="1:15" ht="17.45" customHeight="1">
      <c r="A5" s="542" t="s">
        <v>327</v>
      </c>
      <c r="B5" s="543"/>
      <c r="C5" s="546" t="s">
        <v>370</v>
      </c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8"/>
    </row>
    <row r="6" spans="1:15" ht="17.45" customHeight="1">
      <c r="A6" s="544"/>
      <c r="B6" s="545"/>
      <c r="C6" s="549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1"/>
    </row>
    <row r="7" spans="1:15" ht="16.5" customHeight="1">
      <c r="A7" s="510" t="s">
        <v>328</v>
      </c>
      <c r="B7" s="511"/>
      <c r="C7" s="512" t="s">
        <v>329</v>
      </c>
      <c r="D7" s="512"/>
      <c r="E7" s="513"/>
      <c r="F7" s="514" t="s">
        <v>330</v>
      </c>
      <c r="G7" s="515"/>
      <c r="H7" s="516" t="s">
        <v>146</v>
      </c>
      <c r="I7" s="516"/>
      <c r="J7" s="516"/>
      <c r="K7" s="516"/>
      <c r="L7" s="516"/>
      <c r="M7" s="516"/>
      <c r="N7" s="516"/>
      <c r="O7" s="517"/>
    </row>
    <row r="8" spans="1:15" ht="19.5" customHeight="1">
      <c r="A8" s="510" t="s">
        <v>331</v>
      </c>
      <c r="B8" s="511"/>
      <c r="C8" s="512"/>
      <c r="D8" s="512"/>
      <c r="E8" s="513"/>
      <c r="F8" s="514" t="s">
        <v>332</v>
      </c>
      <c r="G8" s="515"/>
      <c r="H8" s="516"/>
      <c r="I8" s="516"/>
      <c r="J8" s="516"/>
      <c r="K8" s="516"/>
      <c r="L8" s="516"/>
      <c r="M8" s="516"/>
      <c r="N8" s="516"/>
      <c r="O8" s="517"/>
    </row>
    <row r="9" spans="1:15" ht="14.25">
      <c r="A9" s="554" t="s">
        <v>325</v>
      </c>
      <c r="B9" s="555"/>
      <c r="C9" s="555"/>
      <c r="D9" s="555"/>
      <c r="E9" s="555"/>
      <c r="F9" s="555"/>
      <c r="G9" s="555"/>
      <c r="H9" s="555"/>
      <c r="I9" s="555"/>
      <c r="J9" s="555"/>
      <c r="K9" s="555"/>
      <c r="L9" s="555"/>
      <c r="M9" s="555"/>
      <c r="N9" s="555"/>
      <c r="O9" s="556"/>
    </row>
    <row r="10" spans="1:15" ht="14.25">
      <c r="A10" s="557"/>
      <c r="B10" s="558"/>
      <c r="C10" s="558"/>
      <c r="D10" s="558"/>
      <c r="E10" s="558"/>
      <c r="F10" s="558"/>
      <c r="G10" s="558"/>
      <c r="H10" s="558"/>
      <c r="I10" s="558"/>
      <c r="J10" s="558"/>
      <c r="K10" s="558"/>
      <c r="L10" s="558"/>
      <c r="M10" s="558"/>
      <c r="N10" s="558"/>
      <c r="O10" s="559"/>
    </row>
    <row r="11" spans="1:15">
      <c r="A11" s="219" t="s">
        <v>333</v>
      </c>
      <c r="B11" s="560" t="s">
        <v>334</v>
      </c>
      <c r="C11" s="561"/>
      <c r="D11" s="220" t="s">
        <v>132</v>
      </c>
      <c r="E11" s="562" t="s">
        <v>335</v>
      </c>
      <c r="F11" s="563"/>
      <c r="G11" s="564"/>
      <c r="H11" s="567" t="s">
        <v>336</v>
      </c>
      <c r="I11" s="568"/>
      <c r="J11" s="563"/>
      <c r="K11" s="568"/>
      <c r="L11" s="563"/>
      <c r="M11" s="561"/>
      <c r="N11" s="567" t="s">
        <v>337</v>
      </c>
      <c r="O11" s="569"/>
    </row>
    <row r="12" spans="1:15" ht="49.7" customHeight="1">
      <c r="A12" s="219" t="s">
        <v>273</v>
      </c>
      <c r="B12" s="570" t="str">
        <f>VLOOKUP(A12,'CUADRO PPAL'!B:G,2,FALSE)</f>
        <v>Cortes y Nivelación</v>
      </c>
      <c r="C12" s="571"/>
      <c r="D12" s="221" t="str">
        <f>VLOOKUP(A12,'CUADRO PPAL'!B:G,3,FALSE)</f>
        <v>M2</v>
      </c>
      <c r="E12" s="565"/>
      <c r="F12" s="566"/>
      <c r="G12" s="566"/>
      <c r="H12" s="222" t="s">
        <v>338</v>
      </c>
      <c r="I12" s="223" t="s">
        <v>339</v>
      </c>
      <c r="J12" s="222" t="s">
        <v>340</v>
      </c>
      <c r="K12" s="223" t="s">
        <v>341</v>
      </c>
      <c r="L12" s="222" t="s">
        <v>342</v>
      </c>
      <c r="M12" s="223" t="s">
        <v>343</v>
      </c>
      <c r="N12" s="222" t="s">
        <v>344</v>
      </c>
      <c r="O12" s="224" t="s">
        <v>345</v>
      </c>
    </row>
    <row r="13" spans="1:15" ht="15" customHeight="1">
      <c r="A13" s="573"/>
      <c r="B13" s="574"/>
      <c r="C13" s="574"/>
      <c r="D13" s="575"/>
      <c r="E13" s="552" t="s">
        <v>365</v>
      </c>
      <c r="F13" s="553"/>
      <c r="G13" s="553"/>
      <c r="H13" s="225"/>
      <c r="I13" s="217"/>
      <c r="J13" s="225">
        <v>10</v>
      </c>
      <c r="K13" s="217">
        <v>25</v>
      </c>
      <c r="L13" s="226"/>
      <c r="M13" s="228">
        <f>J13*K13</f>
        <v>250</v>
      </c>
      <c r="N13" s="225">
        <v>2</v>
      </c>
      <c r="O13" s="227">
        <f>+M13*N13</f>
        <v>500</v>
      </c>
    </row>
    <row r="14" spans="1:15" ht="15" customHeight="1">
      <c r="A14" s="521"/>
      <c r="B14" s="522"/>
      <c r="C14" s="522"/>
      <c r="D14" s="523"/>
      <c r="E14" s="552"/>
      <c r="F14" s="553"/>
      <c r="G14" s="553"/>
      <c r="H14" s="225"/>
      <c r="I14" s="217"/>
      <c r="J14" s="225"/>
      <c r="K14" s="217"/>
      <c r="L14" s="225"/>
      <c r="M14" s="228"/>
      <c r="N14" s="225"/>
      <c r="O14" s="227"/>
    </row>
    <row r="15" spans="1:15" ht="15" customHeight="1">
      <c r="A15" s="521"/>
      <c r="B15" s="522"/>
      <c r="C15" s="522"/>
      <c r="D15" s="523"/>
      <c r="E15" s="552"/>
      <c r="F15" s="553"/>
      <c r="G15" s="553"/>
      <c r="H15" s="225"/>
      <c r="I15" s="217"/>
      <c r="J15" s="225"/>
      <c r="K15" s="217"/>
      <c r="L15" s="225"/>
      <c r="M15" s="228"/>
      <c r="N15" s="225"/>
      <c r="O15" s="227"/>
    </row>
    <row r="16" spans="1:15" ht="15" customHeight="1">
      <c r="A16" s="521"/>
      <c r="B16" s="522"/>
      <c r="C16" s="522"/>
      <c r="D16" s="523"/>
      <c r="E16" s="552"/>
      <c r="F16" s="553"/>
      <c r="G16" s="553"/>
      <c r="H16" s="225"/>
      <c r="I16" s="217"/>
      <c r="J16" s="225"/>
      <c r="K16" s="217"/>
      <c r="L16" s="225"/>
      <c r="M16" s="228"/>
      <c r="N16" s="225"/>
      <c r="O16" s="227"/>
    </row>
    <row r="17" spans="1:15" ht="15" customHeight="1">
      <c r="A17" s="521"/>
      <c r="B17" s="522"/>
      <c r="C17" s="522"/>
      <c r="D17" s="523"/>
      <c r="E17" s="552"/>
      <c r="F17" s="572"/>
      <c r="G17" s="572"/>
      <c r="H17" s="225"/>
      <c r="I17" s="217"/>
      <c r="J17" s="225"/>
      <c r="K17" s="217"/>
      <c r="L17" s="225"/>
      <c r="M17" s="228"/>
      <c r="N17" s="225"/>
      <c r="O17" s="227"/>
    </row>
    <row r="18" spans="1:15" ht="15" customHeight="1">
      <c r="A18" s="521"/>
      <c r="B18" s="522"/>
      <c r="C18" s="522"/>
      <c r="D18" s="523"/>
      <c r="E18" s="552"/>
      <c r="F18" s="553"/>
      <c r="G18" s="553"/>
      <c r="H18" s="225"/>
      <c r="I18" s="217"/>
      <c r="J18" s="225"/>
      <c r="K18" s="217"/>
      <c r="L18" s="225"/>
      <c r="M18" s="228"/>
      <c r="N18" s="225"/>
      <c r="O18" s="227"/>
    </row>
    <row r="19" spans="1:15" ht="15" customHeight="1">
      <c r="A19" s="521"/>
      <c r="B19" s="522"/>
      <c r="C19" s="522"/>
      <c r="D19" s="523"/>
      <c r="E19" s="552"/>
      <c r="F19" s="553"/>
      <c r="G19" s="553"/>
      <c r="H19" s="225"/>
      <c r="I19" s="217"/>
      <c r="J19" s="225"/>
      <c r="K19" s="217"/>
      <c r="L19" s="225"/>
      <c r="M19" s="228"/>
      <c r="N19" s="225"/>
      <c r="O19" s="227"/>
    </row>
    <row r="20" spans="1:15" ht="15" customHeight="1">
      <c r="A20" s="521"/>
      <c r="B20" s="522"/>
      <c r="C20" s="522"/>
      <c r="D20" s="523"/>
      <c r="E20" s="552"/>
      <c r="F20" s="553"/>
      <c r="G20" s="553"/>
      <c r="H20" s="225"/>
      <c r="I20" s="217"/>
      <c r="J20" s="225"/>
      <c r="K20" s="217"/>
      <c r="L20" s="225"/>
      <c r="M20" s="228"/>
      <c r="N20" s="225"/>
      <c r="O20" s="227"/>
    </row>
    <row r="21" spans="1:15" ht="15" customHeight="1">
      <c r="A21" s="521"/>
      <c r="B21" s="522"/>
      <c r="C21" s="522"/>
      <c r="D21" s="523"/>
      <c r="E21" s="552"/>
      <c r="F21" s="553"/>
      <c r="G21" s="553"/>
      <c r="H21" s="225"/>
      <c r="I21" s="217"/>
      <c r="J21" s="225"/>
      <c r="K21" s="217"/>
      <c r="L21" s="225"/>
      <c r="M21" s="228"/>
      <c r="N21" s="225"/>
      <c r="O21" s="227"/>
    </row>
    <row r="22" spans="1:15" ht="15" customHeight="1">
      <c r="A22" s="521"/>
      <c r="B22" s="522"/>
      <c r="C22" s="522"/>
      <c r="D22" s="523"/>
      <c r="E22" s="552"/>
      <c r="F22" s="553"/>
      <c r="G22" s="553"/>
      <c r="H22" s="225"/>
      <c r="I22" s="217"/>
      <c r="J22" s="225"/>
      <c r="K22" s="217"/>
      <c r="L22" s="225"/>
      <c r="M22" s="228"/>
      <c r="N22" s="225"/>
      <c r="O22" s="227"/>
    </row>
    <row r="23" spans="1:15" ht="15" customHeight="1">
      <c r="A23" s="521"/>
      <c r="B23" s="522"/>
      <c r="C23" s="522"/>
      <c r="D23" s="523"/>
      <c r="E23" s="552"/>
      <c r="F23" s="553"/>
      <c r="G23" s="553"/>
      <c r="H23" s="225"/>
      <c r="I23" s="217"/>
      <c r="J23" s="225"/>
      <c r="K23" s="217"/>
      <c r="L23" s="225"/>
      <c r="M23" s="228"/>
      <c r="N23" s="225"/>
      <c r="O23" s="227"/>
    </row>
    <row r="24" spans="1:15" ht="15" customHeight="1">
      <c r="A24" s="521"/>
      <c r="B24" s="522"/>
      <c r="C24" s="522"/>
      <c r="D24" s="523"/>
      <c r="E24" s="552"/>
      <c r="F24" s="553"/>
      <c r="G24" s="553"/>
      <c r="H24" s="225"/>
      <c r="I24" s="217"/>
      <c r="J24" s="225"/>
      <c r="K24" s="217"/>
      <c r="L24" s="225"/>
      <c r="M24" s="228"/>
      <c r="N24" s="225"/>
      <c r="O24" s="227"/>
    </row>
    <row r="25" spans="1:15" ht="15" customHeight="1">
      <c r="A25" s="521"/>
      <c r="B25" s="522"/>
      <c r="C25" s="522"/>
      <c r="D25" s="523"/>
      <c r="E25" s="552"/>
      <c r="F25" s="553"/>
      <c r="G25" s="553"/>
      <c r="H25" s="225"/>
      <c r="I25" s="217"/>
      <c r="J25" s="225"/>
      <c r="K25" s="217"/>
      <c r="L25" s="225"/>
      <c r="M25" s="228"/>
      <c r="N25" s="225"/>
      <c r="O25" s="227"/>
    </row>
    <row r="26" spans="1:15" ht="15" customHeight="1">
      <c r="A26" s="521"/>
      <c r="B26" s="522"/>
      <c r="C26" s="522"/>
      <c r="D26" s="523"/>
      <c r="E26" s="552"/>
      <c r="F26" s="553"/>
      <c r="G26" s="553"/>
      <c r="H26" s="225"/>
      <c r="I26" s="217"/>
      <c r="J26" s="225"/>
      <c r="K26" s="217"/>
      <c r="L26" s="225"/>
      <c r="M26" s="228"/>
      <c r="N26" s="225"/>
      <c r="O26" s="227"/>
    </row>
    <row r="27" spans="1:15" ht="15" customHeight="1">
      <c r="A27" s="521"/>
      <c r="B27" s="522"/>
      <c r="C27" s="522"/>
      <c r="D27" s="523"/>
      <c r="E27" s="552"/>
      <c r="F27" s="553"/>
      <c r="G27" s="553"/>
      <c r="H27" s="225"/>
      <c r="I27" s="217"/>
      <c r="J27" s="225"/>
      <c r="K27" s="217"/>
      <c r="L27" s="225"/>
      <c r="M27" s="228"/>
      <c r="N27" s="225"/>
      <c r="O27" s="227"/>
    </row>
    <row r="28" spans="1:15" ht="15" customHeight="1">
      <c r="A28" s="521"/>
      <c r="B28" s="522"/>
      <c r="C28" s="522"/>
      <c r="D28" s="523"/>
      <c r="E28" s="552"/>
      <c r="F28" s="553"/>
      <c r="G28" s="553"/>
      <c r="H28" s="225"/>
      <c r="I28" s="217"/>
      <c r="J28" s="225"/>
      <c r="K28" s="217"/>
      <c r="L28" s="225"/>
      <c r="M28" s="228"/>
      <c r="N28" s="225"/>
      <c r="O28" s="227"/>
    </row>
    <row r="29" spans="1:15" ht="15" customHeight="1">
      <c r="A29" s="521"/>
      <c r="B29" s="522"/>
      <c r="C29" s="522"/>
      <c r="D29" s="523"/>
      <c r="E29" s="552"/>
      <c r="F29" s="553"/>
      <c r="G29" s="553"/>
      <c r="H29" s="225"/>
      <c r="I29" s="217"/>
      <c r="J29" s="225"/>
      <c r="K29" s="217"/>
      <c r="L29" s="225"/>
      <c r="M29" s="228"/>
      <c r="N29" s="225"/>
      <c r="O29" s="227"/>
    </row>
    <row r="30" spans="1:15" ht="15" customHeight="1">
      <c r="A30" s="521"/>
      <c r="B30" s="522"/>
      <c r="C30" s="522"/>
      <c r="D30" s="523"/>
      <c r="E30" s="552"/>
      <c r="F30" s="553"/>
      <c r="G30" s="553"/>
      <c r="H30" s="225"/>
      <c r="I30" s="217"/>
      <c r="J30" s="225"/>
      <c r="K30" s="217"/>
      <c r="L30" s="225"/>
      <c r="M30" s="228"/>
      <c r="N30" s="225"/>
      <c r="O30" s="227"/>
    </row>
    <row r="31" spans="1:15" ht="15" customHeight="1">
      <c r="A31" s="521"/>
      <c r="B31" s="522"/>
      <c r="C31" s="522"/>
      <c r="D31" s="523"/>
      <c r="E31" s="552"/>
      <c r="F31" s="553"/>
      <c r="G31" s="553"/>
      <c r="H31" s="225"/>
      <c r="I31" s="217"/>
      <c r="J31" s="225"/>
      <c r="K31" s="217"/>
      <c r="L31" s="225"/>
      <c r="M31" s="228"/>
      <c r="N31" s="225"/>
      <c r="O31" s="227"/>
    </row>
    <row r="32" spans="1:15" ht="15" customHeight="1">
      <c r="A32" s="521"/>
      <c r="B32" s="522"/>
      <c r="C32" s="522"/>
      <c r="D32" s="523"/>
      <c r="E32" s="552"/>
      <c r="F32" s="553"/>
      <c r="G32" s="553"/>
      <c r="H32" s="225"/>
      <c r="I32" s="217"/>
      <c r="J32" s="225"/>
      <c r="K32" s="217"/>
      <c r="L32" s="225"/>
      <c r="M32" s="228"/>
      <c r="N32" s="225"/>
      <c r="O32" s="227"/>
    </row>
    <row r="33" spans="1:15" ht="15" customHeight="1">
      <c r="A33" s="521"/>
      <c r="B33" s="522"/>
      <c r="C33" s="522"/>
      <c r="D33" s="523"/>
      <c r="E33" s="552"/>
      <c r="F33" s="553"/>
      <c r="G33" s="553"/>
      <c r="H33" s="225"/>
      <c r="I33" s="217"/>
      <c r="J33" s="225"/>
      <c r="K33" s="217"/>
      <c r="L33" s="225"/>
      <c r="M33" s="228"/>
      <c r="N33" s="225"/>
      <c r="O33" s="227"/>
    </row>
    <row r="34" spans="1:15" ht="15" customHeight="1">
      <c r="A34" s="521"/>
      <c r="B34" s="522"/>
      <c r="C34" s="522"/>
      <c r="D34" s="523"/>
      <c r="E34" s="552"/>
      <c r="F34" s="572"/>
      <c r="G34" s="572"/>
      <c r="H34" s="225"/>
      <c r="I34" s="217"/>
      <c r="J34" s="225"/>
      <c r="K34" s="217"/>
      <c r="L34" s="225"/>
      <c r="M34" s="228"/>
      <c r="N34" s="225"/>
      <c r="O34" s="218" t="s">
        <v>346</v>
      </c>
    </row>
    <row r="35" spans="1:15" ht="15" customHeight="1">
      <c r="A35" s="521"/>
      <c r="B35" s="522"/>
      <c r="C35" s="522"/>
      <c r="D35" s="523"/>
      <c r="E35" s="552"/>
      <c r="F35" s="572"/>
      <c r="G35" s="572"/>
      <c r="H35" s="225"/>
      <c r="I35" s="217"/>
      <c r="J35" s="225"/>
      <c r="K35" s="217"/>
      <c r="L35" s="225"/>
      <c r="M35" s="228"/>
      <c r="N35" s="225"/>
      <c r="O35" s="218" t="s">
        <v>346</v>
      </c>
    </row>
    <row r="36" spans="1:15" ht="15" customHeight="1">
      <c r="A36" s="521"/>
      <c r="B36" s="522"/>
      <c r="C36" s="522"/>
      <c r="D36" s="523"/>
      <c r="E36" s="552"/>
      <c r="F36" s="572"/>
      <c r="G36" s="572"/>
      <c r="H36" s="225"/>
      <c r="I36" s="217"/>
      <c r="J36" s="225"/>
      <c r="K36" s="217"/>
      <c r="L36" s="225"/>
      <c r="M36" s="228"/>
      <c r="N36" s="225"/>
      <c r="O36" s="218" t="s">
        <v>346</v>
      </c>
    </row>
    <row r="37" spans="1:15" ht="15" customHeight="1">
      <c r="A37" s="521"/>
      <c r="B37" s="522"/>
      <c r="C37" s="522"/>
      <c r="D37" s="523"/>
      <c r="E37" s="552"/>
      <c r="F37" s="572"/>
      <c r="G37" s="572"/>
      <c r="H37" s="225"/>
      <c r="I37" s="217"/>
      <c r="J37" s="225"/>
      <c r="K37" s="217"/>
      <c r="L37" s="225"/>
      <c r="M37" s="228"/>
      <c r="N37" s="225"/>
      <c r="O37" s="218" t="s">
        <v>346</v>
      </c>
    </row>
    <row r="38" spans="1:15" ht="15" customHeight="1">
      <c r="A38" s="521"/>
      <c r="B38" s="522"/>
      <c r="C38" s="522"/>
      <c r="D38" s="523"/>
      <c r="E38" s="552"/>
      <c r="F38" s="572"/>
      <c r="G38" s="572"/>
      <c r="H38" s="225"/>
      <c r="I38" s="217"/>
      <c r="J38" s="225"/>
      <c r="K38" s="217"/>
      <c r="L38" s="225"/>
      <c r="M38" s="228"/>
      <c r="N38" s="225"/>
      <c r="O38" s="218" t="s">
        <v>346</v>
      </c>
    </row>
    <row r="39" spans="1:15" ht="15" customHeight="1">
      <c r="A39" s="521"/>
      <c r="B39" s="522"/>
      <c r="C39" s="522"/>
      <c r="D39" s="523"/>
      <c r="E39" s="552"/>
      <c r="F39" s="572"/>
      <c r="G39" s="572"/>
      <c r="H39" s="225"/>
      <c r="I39" s="217"/>
      <c r="J39" s="225"/>
      <c r="K39" s="217"/>
      <c r="L39" s="225"/>
      <c r="M39" s="217"/>
      <c r="N39" s="225"/>
      <c r="O39" s="218" t="s">
        <v>346</v>
      </c>
    </row>
    <row r="40" spans="1:15" ht="15" customHeight="1">
      <c r="A40" s="521"/>
      <c r="B40" s="522"/>
      <c r="C40" s="522"/>
      <c r="D40" s="523"/>
      <c r="E40" s="552"/>
      <c r="F40" s="572"/>
      <c r="G40" s="572"/>
      <c r="H40" s="225"/>
      <c r="I40" s="217"/>
      <c r="J40" s="225"/>
      <c r="K40" s="217"/>
      <c r="L40" s="225"/>
      <c r="M40" s="217"/>
      <c r="N40" s="225"/>
      <c r="O40" s="218" t="s">
        <v>346</v>
      </c>
    </row>
    <row r="41" spans="1:15" ht="15" customHeight="1">
      <c r="A41" s="521"/>
      <c r="B41" s="522"/>
      <c r="C41" s="522"/>
      <c r="D41" s="523"/>
      <c r="E41" s="552"/>
      <c r="F41" s="572"/>
      <c r="G41" s="572"/>
      <c r="H41" s="225"/>
      <c r="I41" s="217"/>
      <c r="J41" s="225"/>
      <c r="K41" s="217"/>
      <c r="L41" s="225"/>
      <c r="M41" s="217"/>
      <c r="N41" s="225"/>
      <c r="O41" s="218" t="s">
        <v>346</v>
      </c>
    </row>
    <row r="42" spans="1:15" ht="15" customHeight="1">
      <c r="A42" s="521"/>
      <c r="B42" s="522"/>
      <c r="C42" s="522"/>
      <c r="D42" s="523"/>
      <c r="E42" s="586"/>
      <c r="F42" s="587"/>
      <c r="G42" s="587"/>
      <c r="H42" s="229"/>
      <c r="I42" s="217"/>
      <c r="J42" s="229"/>
      <c r="K42" s="217"/>
      <c r="L42" s="229"/>
      <c r="M42" s="217"/>
      <c r="N42" s="229"/>
      <c r="O42" s="218" t="s">
        <v>346</v>
      </c>
    </row>
    <row r="43" spans="1:15" ht="15.75" customHeight="1">
      <c r="A43" s="230" t="s">
        <v>347</v>
      </c>
      <c r="B43" s="231"/>
      <c r="C43" s="231"/>
      <c r="D43" s="231"/>
      <c r="E43" s="231"/>
      <c r="F43" s="231"/>
      <c r="G43" s="232"/>
      <c r="H43" s="233" t="s">
        <v>348</v>
      </c>
      <c r="I43" s="234"/>
      <c r="J43" s="235"/>
      <c r="K43" s="234"/>
      <c r="L43" s="235"/>
      <c r="M43" s="234"/>
      <c r="N43" s="235"/>
      <c r="O43" s="236"/>
    </row>
    <row r="44" spans="1:15" ht="15.75" customHeight="1">
      <c r="A44" s="588" t="s">
        <v>369</v>
      </c>
      <c r="B44" s="522"/>
      <c r="C44" s="522"/>
      <c r="D44" s="522"/>
      <c r="E44" s="522"/>
      <c r="F44" s="522"/>
      <c r="G44" s="589"/>
      <c r="H44" s="233" t="s">
        <v>349</v>
      </c>
      <c r="I44" s="235" t="s">
        <v>350</v>
      </c>
      <c r="J44" s="235"/>
      <c r="K44" s="560" t="s">
        <v>351</v>
      </c>
      <c r="L44" s="568"/>
      <c r="M44" s="561"/>
      <c r="N44" s="576">
        <f>ROUND(SUM(O13:O42),2)</f>
        <v>500</v>
      </c>
      <c r="O44" s="569"/>
    </row>
    <row r="45" spans="1:15" ht="15.75" customHeight="1">
      <c r="A45" s="590"/>
      <c r="B45" s="522"/>
      <c r="C45" s="522"/>
      <c r="D45" s="522"/>
      <c r="E45" s="522"/>
      <c r="F45" s="522"/>
      <c r="G45" s="589"/>
      <c r="H45" s="233" t="s">
        <v>352</v>
      </c>
      <c r="I45" s="235" t="s">
        <v>353</v>
      </c>
      <c r="J45" s="235"/>
      <c r="K45" s="237"/>
      <c r="L45" s="237"/>
      <c r="M45" s="237"/>
      <c r="N45" s="238"/>
      <c r="O45" s="239"/>
    </row>
    <row r="46" spans="1:15" ht="15.75" customHeight="1">
      <c r="A46" s="590"/>
      <c r="B46" s="522"/>
      <c r="C46" s="522"/>
      <c r="D46" s="522"/>
      <c r="E46" s="522"/>
      <c r="F46" s="522"/>
      <c r="G46" s="589"/>
      <c r="H46" s="233" t="s">
        <v>354</v>
      </c>
      <c r="I46" s="235" t="s">
        <v>355</v>
      </c>
      <c r="J46" s="235"/>
      <c r="K46" s="560" t="s">
        <v>356</v>
      </c>
      <c r="L46" s="568"/>
      <c r="M46" s="561"/>
      <c r="N46" s="576">
        <f>ROUND(N44,2)</f>
        <v>500</v>
      </c>
      <c r="O46" s="577"/>
    </row>
    <row r="47" spans="1:15" ht="15.75" customHeight="1">
      <c r="A47" s="590"/>
      <c r="B47" s="522"/>
      <c r="C47" s="522"/>
      <c r="D47" s="522"/>
      <c r="E47" s="522"/>
      <c r="F47" s="522"/>
      <c r="G47" s="589"/>
      <c r="H47" s="233" t="s">
        <v>357</v>
      </c>
      <c r="I47" s="235" t="s">
        <v>358</v>
      </c>
      <c r="J47" s="235"/>
      <c r="K47" s="235"/>
      <c r="L47" s="235"/>
      <c r="M47" s="235"/>
      <c r="N47" s="235"/>
      <c r="O47" s="240"/>
    </row>
    <row r="48" spans="1:15" ht="15.75" customHeight="1">
      <c r="A48" s="590"/>
      <c r="B48" s="522"/>
      <c r="C48" s="522"/>
      <c r="D48" s="522"/>
      <c r="E48" s="522"/>
      <c r="F48" s="522"/>
      <c r="G48" s="589"/>
      <c r="H48" s="233" t="s">
        <v>359</v>
      </c>
      <c r="I48" s="235" t="s">
        <v>360</v>
      </c>
      <c r="J48" s="235"/>
      <c r="K48" s="235"/>
      <c r="L48" s="235"/>
      <c r="M48" s="235"/>
      <c r="N48" s="235"/>
      <c r="O48" s="240"/>
    </row>
    <row r="49" spans="1:15" ht="15.75" customHeight="1">
      <c r="A49" s="592"/>
      <c r="B49" s="593"/>
      <c r="C49" s="593"/>
      <c r="D49" s="593"/>
      <c r="E49" s="585"/>
      <c r="F49" s="585"/>
      <c r="G49" s="591"/>
      <c r="H49" s="233" t="s">
        <v>361</v>
      </c>
      <c r="I49" s="235" t="s">
        <v>362</v>
      </c>
      <c r="J49" s="235"/>
      <c r="K49" s="235"/>
      <c r="L49" s="235"/>
      <c r="M49" s="235"/>
      <c r="N49" s="235"/>
      <c r="O49" s="240"/>
    </row>
    <row r="50" spans="1:15" ht="36" customHeight="1">
      <c r="A50" s="266" t="s">
        <v>363</v>
      </c>
      <c r="B50" s="267"/>
      <c r="C50" s="267"/>
      <c r="D50" s="268"/>
      <c r="E50" s="269"/>
      <c r="F50" s="270"/>
      <c r="G50" s="270"/>
      <c r="H50" s="270"/>
      <c r="I50" s="270"/>
      <c r="J50" s="270"/>
      <c r="K50" s="270"/>
      <c r="L50" s="270"/>
      <c r="M50" s="270"/>
      <c r="N50" s="270"/>
      <c r="O50" s="271"/>
    </row>
    <row r="51" spans="1:15" ht="15.75" customHeight="1">
      <c r="A51" s="578" t="s">
        <v>418</v>
      </c>
      <c r="B51" s="579"/>
      <c r="C51" s="579"/>
      <c r="D51" s="580"/>
      <c r="E51" s="246"/>
      <c r="F51" s="247"/>
      <c r="G51" s="247"/>
      <c r="H51" s="247"/>
      <c r="I51" s="247"/>
      <c r="J51" s="247"/>
      <c r="K51" s="247"/>
      <c r="L51" s="247"/>
      <c r="M51" s="247"/>
      <c r="N51" s="247"/>
      <c r="O51" s="253"/>
    </row>
    <row r="52" spans="1:15" ht="15.75" customHeight="1">
      <c r="A52" s="581" t="s">
        <v>409</v>
      </c>
      <c r="B52" s="582"/>
      <c r="C52" s="582"/>
      <c r="D52" s="583"/>
      <c r="E52" s="254"/>
      <c r="F52" s="255"/>
      <c r="G52" s="255"/>
      <c r="H52" s="255"/>
      <c r="I52" s="255"/>
      <c r="J52" s="255"/>
      <c r="K52" s="255"/>
      <c r="L52" s="255"/>
      <c r="M52" s="255"/>
      <c r="N52" s="255"/>
      <c r="O52" s="256"/>
    </row>
    <row r="53" spans="1:15" ht="15.75" customHeight="1">
      <c r="A53" s="584"/>
      <c r="B53" s="522"/>
      <c r="C53" s="522"/>
      <c r="D53" s="585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</row>
    <row r="54" spans="1:15" ht="15" customHeight="1">
      <c r="I54" s="215"/>
      <c r="J54" s="215"/>
      <c r="K54" s="215"/>
      <c r="L54" s="215"/>
      <c r="M54" s="215"/>
      <c r="N54" s="215"/>
      <c r="O54" s="215"/>
    </row>
    <row r="55" spans="1:15" ht="15" customHeight="1">
      <c r="I55" s="215"/>
      <c r="J55" s="215"/>
      <c r="K55" s="215"/>
      <c r="L55" s="215"/>
      <c r="M55" s="215"/>
      <c r="N55" s="215"/>
      <c r="O55" s="215"/>
    </row>
    <row r="57" spans="1:15" ht="15" customHeight="1">
      <c r="C57" s="241"/>
    </row>
  </sheetData>
  <mergeCells count="58">
    <mergeCell ref="A51:D51"/>
    <mergeCell ref="A52:D52"/>
    <mergeCell ref="A53:D53"/>
    <mergeCell ref="E40:G40"/>
    <mergeCell ref="E41:G41"/>
    <mergeCell ref="E42:G42"/>
    <mergeCell ref="A44:G49"/>
    <mergeCell ref="K44:M44"/>
    <mergeCell ref="N44:O44"/>
    <mergeCell ref="K46:M46"/>
    <mergeCell ref="N46:O46"/>
    <mergeCell ref="E39:G39"/>
    <mergeCell ref="E28:G28"/>
    <mergeCell ref="E29:G29"/>
    <mergeCell ref="E30:G30"/>
    <mergeCell ref="E31:G31"/>
    <mergeCell ref="E32:G32"/>
    <mergeCell ref="E33:G33"/>
    <mergeCell ref="E34:G34"/>
    <mergeCell ref="E35:G35"/>
    <mergeCell ref="E36:G36"/>
    <mergeCell ref="E37:G37"/>
    <mergeCell ref="E38:G38"/>
    <mergeCell ref="E27:G27"/>
    <mergeCell ref="A13:D42"/>
    <mergeCell ref="E13:G13"/>
    <mergeCell ref="E14:G14"/>
    <mergeCell ref="E15:G15"/>
    <mergeCell ref="E16:G16"/>
    <mergeCell ref="E17:G17"/>
    <mergeCell ref="E18:G18"/>
    <mergeCell ref="E19:G19"/>
    <mergeCell ref="E20:G20"/>
    <mergeCell ref="E21:G21"/>
    <mergeCell ref="E22:G22"/>
    <mergeCell ref="E23:G23"/>
    <mergeCell ref="E24:G24"/>
    <mergeCell ref="E25:G25"/>
    <mergeCell ref="E26:G26"/>
    <mergeCell ref="A8:B8"/>
    <mergeCell ref="C8:E8"/>
    <mergeCell ref="F8:G8"/>
    <mergeCell ref="H8:O8"/>
    <mergeCell ref="A9:O10"/>
    <mergeCell ref="B11:C11"/>
    <mergeCell ref="E11:G12"/>
    <mergeCell ref="H11:M11"/>
    <mergeCell ref="N11:O11"/>
    <mergeCell ref="B12:C12"/>
    <mergeCell ref="A7:B7"/>
    <mergeCell ref="C7:E7"/>
    <mergeCell ref="F7:G7"/>
    <mergeCell ref="H7:O7"/>
    <mergeCell ref="A1:D4"/>
    <mergeCell ref="E1:M4"/>
    <mergeCell ref="N1:O4"/>
    <mergeCell ref="A5:B6"/>
    <mergeCell ref="C5:O6"/>
  </mergeCells>
  <printOptions horizontalCentered="1" verticalCentered="1"/>
  <pageMargins left="0.70866141732283472" right="0.70866141732283472" top="0.74803149606299213" bottom="0.74803149606299213" header="0" footer="0"/>
  <pageSetup scale="53" fitToHeight="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35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398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407</v>
      </c>
      <c r="D8" s="691"/>
      <c r="E8" s="691"/>
      <c r="F8" s="691"/>
      <c r="G8" s="692"/>
      <c r="H8" s="693" t="s">
        <v>125</v>
      </c>
      <c r="I8" s="695"/>
      <c r="J8" s="722">
        <v>148158</v>
      </c>
      <c r="K8" s="722"/>
    </row>
    <row r="9" spans="1:13" ht="15">
      <c r="A9" s="135"/>
      <c r="B9" s="139" t="s">
        <v>126</v>
      </c>
      <c r="C9" s="690">
        <v>0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177</v>
      </c>
      <c r="C13" s="702"/>
      <c r="D13" s="702"/>
      <c r="E13" s="703"/>
      <c r="F13" s="146" t="s">
        <v>132</v>
      </c>
      <c r="G13" s="139">
        <v>1</v>
      </c>
      <c r="H13" s="147">
        <f>37900/1.19</f>
        <v>31848.73949579832</v>
      </c>
      <c r="I13" s="139">
        <v>1.19</v>
      </c>
      <c r="J13" s="139">
        <v>1.3</v>
      </c>
      <c r="K13" s="147">
        <f t="shared" ref="K13:K23" si="0">G13*H13*I13*J13</f>
        <v>49270</v>
      </c>
      <c r="M13" s="150" t="s">
        <v>178</v>
      </c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49270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 t="s">
        <v>175</v>
      </c>
      <c r="C27" s="691"/>
      <c r="D27" s="691"/>
      <c r="E27" s="692"/>
      <c r="F27" s="146" t="s">
        <v>138</v>
      </c>
      <c r="G27" s="139">
        <v>0.1</v>
      </c>
      <c r="H27" s="147">
        <f>8900/1.19</f>
        <v>7478.9915966386561</v>
      </c>
      <c r="I27" s="139">
        <v>1.19</v>
      </c>
      <c r="J27" s="139">
        <v>1.3</v>
      </c>
      <c r="K27" s="147">
        <f t="shared" ref="K27" si="1">G27*H27*I27*J27</f>
        <v>1157.0000000000002</v>
      </c>
      <c r="M27" s="150" t="s">
        <v>176</v>
      </c>
    </row>
    <row r="28" spans="1:13" ht="15">
      <c r="A28" s="135"/>
      <c r="B28" s="690" t="s">
        <v>135</v>
      </c>
      <c r="C28" s="691"/>
      <c r="D28" s="691"/>
      <c r="E28" s="692"/>
      <c r="F28" s="146" t="s">
        <v>136</v>
      </c>
      <c r="G28" s="139">
        <v>2</v>
      </c>
      <c r="H28" s="147">
        <v>400</v>
      </c>
      <c r="I28" s="139">
        <v>1.19</v>
      </c>
      <c r="J28" s="139">
        <v>1.3</v>
      </c>
      <c r="K28" s="147">
        <f>G28*H28*I28*J28</f>
        <v>1237.6000000000001</v>
      </c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2394.6000000000004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(K24+K31)*1/1.3</f>
        <v>39742</v>
      </c>
      <c r="I34" s="139" t="s">
        <v>146</v>
      </c>
      <c r="J34" s="139">
        <v>1.3</v>
      </c>
      <c r="K34" s="147">
        <f>G34*H34*J34</f>
        <v>51664.6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51664.6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103329.2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hyperlinks>
    <hyperlink ref="M27" r:id="rId1"/>
    <hyperlink ref="M13" r:id="rId2"/>
  </hyperlinks>
  <pageMargins left="0.7" right="0.7" top="0.75" bottom="0.75" header="0.3" footer="0.3"/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36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399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407</v>
      </c>
      <c r="D8" s="691"/>
      <c r="E8" s="691"/>
      <c r="F8" s="691"/>
      <c r="G8" s="692"/>
      <c r="H8" s="693" t="s">
        <v>125</v>
      </c>
      <c r="I8" s="695"/>
      <c r="J8" s="722">
        <v>30787.199999999997</v>
      </c>
      <c r="K8" s="722"/>
    </row>
    <row r="9" spans="1:13" ht="15">
      <c r="A9" s="135"/>
      <c r="B9" s="139" t="s">
        <v>126</v>
      </c>
      <c r="C9" s="690">
        <v>0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/>
      <c r="C13" s="702"/>
      <c r="D13" s="702"/>
      <c r="E13" s="703"/>
      <c r="F13" s="146"/>
      <c r="G13" s="139"/>
      <c r="H13" s="147"/>
      <c r="I13" s="139"/>
      <c r="J13" s="139"/>
      <c r="K13" s="147">
        <f t="shared" ref="K13:K23" si="0">G13*H13*I13*J13</f>
        <v>0</v>
      </c>
      <c r="M13" s="150"/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0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 t="s">
        <v>147</v>
      </c>
      <c r="C27" s="691"/>
      <c r="D27" s="691"/>
      <c r="E27" s="692"/>
      <c r="F27" s="146" t="s">
        <v>138</v>
      </c>
      <c r="G27" s="139">
        <f>5/30</f>
        <v>0.16666666666666666</v>
      </c>
      <c r="H27" s="147">
        <f>220/1.19</f>
        <v>184.87394957983193</v>
      </c>
      <c r="I27" s="139">
        <v>1.19</v>
      </c>
      <c r="J27" s="139">
        <v>1.3</v>
      </c>
      <c r="K27" s="147">
        <f>G27*H27*I27*J27</f>
        <v>47.666666666666664</v>
      </c>
      <c r="M27" s="150" t="s">
        <v>148</v>
      </c>
    </row>
    <row r="28" spans="1:13" ht="15">
      <c r="A28" s="135"/>
      <c r="B28" s="690" t="s">
        <v>149</v>
      </c>
      <c r="C28" s="691"/>
      <c r="D28" s="691"/>
      <c r="E28" s="692"/>
      <c r="F28" s="146" t="s">
        <v>138</v>
      </c>
      <c r="G28" s="139">
        <f>5/30</f>
        <v>0.16666666666666666</v>
      </c>
      <c r="H28" s="147">
        <f>745/1.19</f>
        <v>626.05042016806726</v>
      </c>
      <c r="I28" s="139">
        <v>1.19</v>
      </c>
      <c r="J28" s="139">
        <v>1.3</v>
      </c>
      <c r="K28" s="147">
        <f t="shared" ref="K28" si="1">G28*H28*I28*J28</f>
        <v>161.41666666666669</v>
      </c>
      <c r="M28" s="150" t="s">
        <v>150</v>
      </c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209.08333333333334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v>30000</v>
      </c>
      <c r="I34" s="139" t="s">
        <v>146</v>
      </c>
      <c r="J34" s="139">
        <v>1.3</v>
      </c>
      <c r="K34" s="147">
        <f>G34*H34*J34</f>
        <v>39000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39000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39209.083333333336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hyperlinks>
    <hyperlink ref="M27" r:id="rId1"/>
    <hyperlink ref="M28" r:id="rId2"/>
  </hyperlinks>
  <pageMargins left="0.7" right="0.7" top="0.75" bottom="0.75" header="0.3" footer="0.3"/>
  <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37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400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407</v>
      </c>
      <c r="D8" s="691"/>
      <c r="E8" s="691"/>
      <c r="F8" s="691"/>
      <c r="G8" s="692"/>
      <c r="H8" s="693" t="s">
        <v>125</v>
      </c>
      <c r="I8" s="695"/>
      <c r="J8" s="722">
        <v>200000</v>
      </c>
      <c r="K8" s="722"/>
    </row>
    <row r="9" spans="1:13" ht="15">
      <c r="A9" s="135"/>
      <c r="B9" s="139" t="s">
        <v>126</v>
      </c>
      <c r="C9" s="690">
        <v>0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/>
      <c r="C13" s="702"/>
      <c r="D13" s="702"/>
      <c r="E13" s="703"/>
      <c r="F13" s="146"/>
      <c r="G13" s="139"/>
      <c r="H13" s="147"/>
      <c r="I13" s="139"/>
      <c r="J13" s="139"/>
      <c r="K13" s="147">
        <f t="shared" ref="K13:K23" si="0">G13*H13*I13*J13</f>
        <v>0</v>
      </c>
      <c r="M13" s="150"/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0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 t="s">
        <v>147</v>
      </c>
      <c r="C27" s="691"/>
      <c r="D27" s="691"/>
      <c r="E27" s="692"/>
      <c r="F27" s="146" t="s">
        <v>138</v>
      </c>
      <c r="G27" s="139">
        <f>5/30</f>
        <v>0.16666666666666666</v>
      </c>
      <c r="H27" s="147">
        <f>220/1.19</f>
        <v>184.87394957983193</v>
      </c>
      <c r="I27" s="139">
        <v>1.19</v>
      </c>
      <c r="J27" s="139">
        <v>1.3</v>
      </c>
      <c r="K27" s="147">
        <f>G27*H27*I27*J27</f>
        <v>47.666666666666664</v>
      </c>
      <c r="M27" s="150" t="s">
        <v>148</v>
      </c>
    </row>
    <row r="28" spans="1:13" ht="15">
      <c r="A28" s="135"/>
      <c r="B28" s="690" t="s">
        <v>149</v>
      </c>
      <c r="C28" s="691"/>
      <c r="D28" s="691"/>
      <c r="E28" s="692"/>
      <c r="F28" s="146" t="s">
        <v>138</v>
      </c>
      <c r="G28" s="139">
        <f>5/30</f>
        <v>0.16666666666666666</v>
      </c>
      <c r="H28" s="147">
        <f>745/1.19</f>
        <v>626.05042016806726</v>
      </c>
      <c r="I28" s="139">
        <v>1.19</v>
      </c>
      <c r="J28" s="139">
        <v>1.3</v>
      </c>
      <c r="K28" s="147">
        <f t="shared" ref="K28" si="1">G28*H28*I28*J28</f>
        <v>161.41666666666669</v>
      </c>
      <c r="M28" s="150" t="s">
        <v>150</v>
      </c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209.08333333333334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v>180000</v>
      </c>
      <c r="I34" s="139" t="s">
        <v>146</v>
      </c>
      <c r="J34" s="139">
        <v>1.3</v>
      </c>
      <c r="K34" s="147">
        <f>G34*H34*J34</f>
        <v>234000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234000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234209.08333333334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hyperlinks>
    <hyperlink ref="M27" r:id="rId1"/>
    <hyperlink ref="M28" r:id="rId2"/>
  </hyperlinks>
  <pageMargins left="0.7" right="0.7" top="0.75" bottom="0.75" header="0.3" footer="0.3"/>
  <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O57"/>
  <sheetViews>
    <sheetView view="pageBreakPreview" topLeftCell="A10" zoomScale="75" zoomScaleNormal="70" zoomScaleSheetLayoutView="75" workbookViewId="0">
      <selection activeCell="A51" sqref="A51:D52"/>
    </sheetView>
  </sheetViews>
  <sheetFormatPr baseColWidth="10" defaultColWidth="12.625" defaultRowHeight="15" customHeight="1"/>
  <cols>
    <col min="1" max="1" width="10" style="216" customWidth="1"/>
    <col min="2" max="2" width="8" style="216" customWidth="1"/>
    <col min="3" max="3" width="47.625" style="216" customWidth="1"/>
    <col min="4" max="4" width="24.125" style="216" customWidth="1"/>
    <col min="5" max="5" width="9.25" style="216" customWidth="1"/>
    <col min="6" max="6" width="13.5" style="216" customWidth="1"/>
    <col min="7" max="7" width="14.375" style="216" customWidth="1"/>
    <col min="8" max="15" width="9.25" style="216" customWidth="1"/>
    <col min="16" max="24" width="8" style="215" customWidth="1"/>
    <col min="25" max="16384" width="12.625" style="215"/>
  </cols>
  <sheetData>
    <row r="1" spans="1:15" ht="16.5" customHeight="1">
      <c r="A1" s="518"/>
      <c r="B1" s="519"/>
      <c r="C1" s="519"/>
      <c r="D1" s="520"/>
      <c r="E1" s="527" t="s">
        <v>325</v>
      </c>
      <c r="F1" s="528"/>
      <c r="G1" s="528"/>
      <c r="H1" s="528"/>
      <c r="I1" s="528"/>
      <c r="J1" s="528"/>
      <c r="K1" s="528"/>
      <c r="L1" s="528"/>
      <c r="M1" s="529"/>
      <c r="N1" s="536" t="s">
        <v>326</v>
      </c>
      <c r="O1" s="537"/>
    </row>
    <row r="2" spans="1:15" ht="16.5" customHeight="1">
      <c r="A2" s="521"/>
      <c r="B2" s="522"/>
      <c r="C2" s="522"/>
      <c r="D2" s="523"/>
      <c r="E2" s="530"/>
      <c r="F2" s="531"/>
      <c r="G2" s="531"/>
      <c r="H2" s="531"/>
      <c r="I2" s="531"/>
      <c r="J2" s="531"/>
      <c r="K2" s="531"/>
      <c r="L2" s="531"/>
      <c r="M2" s="532"/>
      <c r="N2" s="538"/>
      <c r="O2" s="539"/>
    </row>
    <row r="3" spans="1:15" ht="16.5" customHeight="1">
      <c r="A3" s="521"/>
      <c r="B3" s="522"/>
      <c r="C3" s="522"/>
      <c r="D3" s="523"/>
      <c r="E3" s="530"/>
      <c r="F3" s="531"/>
      <c r="G3" s="531"/>
      <c r="H3" s="531"/>
      <c r="I3" s="531"/>
      <c r="J3" s="531"/>
      <c r="K3" s="531"/>
      <c r="L3" s="531"/>
      <c r="M3" s="532"/>
      <c r="N3" s="538"/>
      <c r="O3" s="539"/>
    </row>
    <row r="4" spans="1:15" ht="16.5" customHeight="1">
      <c r="A4" s="524"/>
      <c r="B4" s="525"/>
      <c r="C4" s="525"/>
      <c r="D4" s="526"/>
      <c r="E4" s="533"/>
      <c r="F4" s="534"/>
      <c r="G4" s="534"/>
      <c r="H4" s="534"/>
      <c r="I4" s="534"/>
      <c r="J4" s="534"/>
      <c r="K4" s="534"/>
      <c r="L4" s="534"/>
      <c r="M4" s="535"/>
      <c r="N4" s="540"/>
      <c r="O4" s="541"/>
    </row>
    <row r="5" spans="1:15" ht="17.45" customHeight="1">
      <c r="A5" s="542" t="s">
        <v>327</v>
      </c>
      <c r="B5" s="543"/>
      <c r="C5" s="546" t="s">
        <v>370</v>
      </c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8"/>
    </row>
    <row r="6" spans="1:15" ht="17.45" customHeight="1">
      <c r="A6" s="544"/>
      <c r="B6" s="545"/>
      <c r="C6" s="549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1"/>
    </row>
    <row r="7" spans="1:15" ht="16.5" customHeight="1">
      <c r="A7" s="510" t="s">
        <v>328</v>
      </c>
      <c r="B7" s="511"/>
      <c r="C7" s="512" t="s">
        <v>329</v>
      </c>
      <c r="D7" s="512"/>
      <c r="E7" s="513"/>
      <c r="F7" s="514" t="s">
        <v>330</v>
      </c>
      <c r="G7" s="515"/>
      <c r="H7" s="516" t="s">
        <v>146</v>
      </c>
      <c r="I7" s="516"/>
      <c r="J7" s="516"/>
      <c r="K7" s="516"/>
      <c r="L7" s="516"/>
      <c r="M7" s="516"/>
      <c r="N7" s="516"/>
      <c r="O7" s="517"/>
    </row>
    <row r="8" spans="1:15" ht="19.5" customHeight="1">
      <c r="A8" s="510" t="s">
        <v>331</v>
      </c>
      <c r="B8" s="511"/>
      <c r="C8" s="512"/>
      <c r="D8" s="512"/>
      <c r="E8" s="513"/>
      <c r="F8" s="514" t="s">
        <v>332</v>
      </c>
      <c r="G8" s="515"/>
      <c r="H8" s="516"/>
      <c r="I8" s="516"/>
      <c r="J8" s="516"/>
      <c r="K8" s="516"/>
      <c r="L8" s="516"/>
      <c r="M8" s="516"/>
      <c r="N8" s="516"/>
      <c r="O8" s="517"/>
    </row>
    <row r="9" spans="1:15" ht="14.25">
      <c r="A9" s="554" t="s">
        <v>325</v>
      </c>
      <c r="B9" s="555"/>
      <c r="C9" s="555"/>
      <c r="D9" s="555"/>
      <c r="E9" s="555"/>
      <c r="F9" s="555"/>
      <c r="G9" s="555"/>
      <c r="H9" s="555"/>
      <c r="I9" s="555"/>
      <c r="J9" s="555"/>
      <c r="K9" s="555"/>
      <c r="L9" s="555"/>
      <c r="M9" s="555"/>
      <c r="N9" s="555"/>
      <c r="O9" s="556"/>
    </row>
    <row r="10" spans="1:15" ht="14.25">
      <c r="A10" s="557"/>
      <c r="B10" s="558"/>
      <c r="C10" s="558"/>
      <c r="D10" s="558"/>
      <c r="E10" s="558"/>
      <c r="F10" s="558"/>
      <c r="G10" s="558"/>
      <c r="H10" s="558"/>
      <c r="I10" s="558"/>
      <c r="J10" s="558"/>
      <c r="K10" s="558"/>
      <c r="L10" s="558"/>
      <c r="M10" s="558"/>
      <c r="N10" s="558"/>
      <c r="O10" s="559"/>
    </row>
    <row r="11" spans="1:15">
      <c r="A11" s="219" t="s">
        <v>333</v>
      </c>
      <c r="B11" s="560" t="s">
        <v>334</v>
      </c>
      <c r="C11" s="561"/>
      <c r="D11" s="220" t="s">
        <v>132</v>
      </c>
      <c r="E11" s="562" t="s">
        <v>335</v>
      </c>
      <c r="F11" s="563"/>
      <c r="G11" s="564"/>
      <c r="H11" s="567" t="s">
        <v>336</v>
      </c>
      <c r="I11" s="568"/>
      <c r="J11" s="563"/>
      <c r="K11" s="568"/>
      <c r="L11" s="563"/>
      <c r="M11" s="561"/>
      <c r="N11" s="567" t="s">
        <v>337</v>
      </c>
      <c r="O11" s="569"/>
    </row>
    <row r="12" spans="1:15" ht="49.7" customHeight="1">
      <c r="A12" s="219" t="s">
        <v>274</v>
      </c>
      <c r="B12" s="570" t="str">
        <f>VLOOKUP(A12,'CUADRO PPAL'!B:G,2,FALSE)</f>
        <v>Sub-Base Granular Compactada E=0,20</v>
      </c>
      <c r="C12" s="571"/>
      <c r="D12" s="221" t="str">
        <f>VLOOKUP(A12,'CUADRO PPAL'!B:G,3,FALSE)</f>
        <v>M3</v>
      </c>
      <c r="E12" s="565"/>
      <c r="F12" s="566"/>
      <c r="G12" s="566"/>
      <c r="H12" s="222" t="s">
        <v>338</v>
      </c>
      <c r="I12" s="223" t="s">
        <v>339</v>
      </c>
      <c r="J12" s="222" t="s">
        <v>340</v>
      </c>
      <c r="K12" s="223" t="s">
        <v>341</v>
      </c>
      <c r="L12" s="222" t="s">
        <v>342</v>
      </c>
      <c r="M12" s="223" t="s">
        <v>343</v>
      </c>
      <c r="N12" s="222" t="s">
        <v>344</v>
      </c>
      <c r="O12" s="224" t="s">
        <v>345</v>
      </c>
    </row>
    <row r="13" spans="1:15" ht="15" customHeight="1">
      <c r="A13" s="573"/>
      <c r="B13" s="574"/>
      <c r="C13" s="574"/>
      <c r="D13" s="575"/>
      <c r="E13" s="552" t="s">
        <v>365</v>
      </c>
      <c r="F13" s="553"/>
      <c r="G13" s="553"/>
      <c r="H13" s="225"/>
      <c r="I13" s="217"/>
      <c r="J13" s="225">
        <v>17</v>
      </c>
      <c r="K13" s="217">
        <v>27</v>
      </c>
      <c r="L13" s="226">
        <v>0.2</v>
      </c>
      <c r="M13" s="228">
        <f>J13*K13</f>
        <v>459</v>
      </c>
      <c r="N13" s="225">
        <v>1</v>
      </c>
      <c r="O13" s="227">
        <f>+M13*L13</f>
        <v>91.800000000000011</v>
      </c>
    </row>
    <row r="14" spans="1:15" ht="15" customHeight="1">
      <c r="A14" s="521"/>
      <c r="B14" s="522"/>
      <c r="C14" s="522"/>
      <c r="D14" s="523"/>
      <c r="E14" s="552"/>
      <c r="F14" s="553"/>
      <c r="G14" s="553"/>
      <c r="H14" s="225"/>
      <c r="I14" s="217"/>
      <c r="J14" s="225"/>
      <c r="K14" s="217"/>
      <c r="L14" s="225"/>
      <c r="M14" s="228"/>
      <c r="N14" s="225"/>
      <c r="O14" s="227"/>
    </row>
    <row r="15" spans="1:15" ht="15" customHeight="1">
      <c r="A15" s="521"/>
      <c r="B15" s="522"/>
      <c r="C15" s="522"/>
      <c r="D15" s="523"/>
      <c r="E15" s="552"/>
      <c r="F15" s="553"/>
      <c r="G15" s="553"/>
      <c r="H15" s="225"/>
      <c r="I15" s="217"/>
      <c r="J15" s="225"/>
      <c r="K15" s="217"/>
      <c r="L15" s="225"/>
      <c r="M15" s="228"/>
      <c r="N15" s="225"/>
      <c r="O15" s="227"/>
    </row>
    <row r="16" spans="1:15" ht="15" customHeight="1">
      <c r="A16" s="521"/>
      <c r="B16" s="522"/>
      <c r="C16" s="522"/>
      <c r="D16" s="523"/>
      <c r="E16" s="552"/>
      <c r="F16" s="553"/>
      <c r="G16" s="553"/>
      <c r="H16" s="225"/>
      <c r="I16" s="217"/>
      <c r="J16" s="225"/>
      <c r="K16" s="217"/>
      <c r="L16" s="225"/>
      <c r="M16" s="228"/>
      <c r="N16" s="225"/>
      <c r="O16" s="227"/>
    </row>
    <row r="17" spans="1:15" ht="15" customHeight="1">
      <c r="A17" s="521"/>
      <c r="B17" s="522"/>
      <c r="C17" s="522"/>
      <c r="D17" s="523"/>
      <c r="E17" s="552"/>
      <c r="F17" s="572"/>
      <c r="G17" s="572"/>
      <c r="H17" s="225"/>
      <c r="I17" s="217"/>
      <c r="J17" s="225"/>
      <c r="K17" s="217"/>
      <c r="L17" s="225"/>
      <c r="M17" s="228"/>
      <c r="N17" s="225"/>
      <c r="O17" s="227"/>
    </row>
    <row r="18" spans="1:15" ht="15" customHeight="1">
      <c r="A18" s="521"/>
      <c r="B18" s="522"/>
      <c r="C18" s="522"/>
      <c r="D18" s="523"/>
      <c r="E18" s="552"/>
      <c r="F18" s="553"/>
      <c r="G18" s="553"/>
      <c r="H18" s="225"/>
      <c r="I18" s="217"/>
      <c r="J18" s="225"/>
      <c r="K18" s="217"/>
      <c r="L18" s="225"/>
      <c r="M18" s="228"/>
      <c r="N18" s="225"/>
      <c r="O18" s="227"/>
    </row>
    <row r="19" spans="1:15" ht="15" customHeight="1">
      <c r="A19" s="521"/>
      <c r="B19" s="522"/>
      <c r="C19" s="522"/>
      <c r="D19" s="523"/>
      <c r="E19" s="552"/>
      <c r="F19" s="553"/>
      <c r="G19" s="553"/>
      <c r="H19" s="225"/>
      <c r="I19" s="217"/>
      <c r="J19" s="225"/>
      <c r="K19" s="217"/>
      <c r="L19" s="225"/>
      <c r="M19" s="228"/>
      <c r="N19" s="225"/>
      <c r="O19" s="227"/>
    </row>
    <row r="20" spans="1:15" ht="15" customHeight="1">
      <c r="A20" s="521"/>
      <c r="B20" s="522"/>
      <c r="C20" s="522"/>
      <c r="D20" s="523"/>
      <c r="E20" s="552"/>
      <c r="F20" s="553"/>
      <c r="G20" s="553"/>
      <c r="H20" s="225"/>
      <c r="I20" s="217"/>
      <c r="J20" s="225"/>
      <c r="K20" s="217"/>
      <c r="L20" s="225"/>
      <c r="M20" s="228"/>
      <c r="N20" s="225"/>
      <c r="O20" s="227"/>
    </row>
    <row r="21" spans="1:15" ht="15" customHeight="1">
      <c r="A21" s="521"/>
      <c r="B21" s="522"/>
      <c r="C21" s="522"/>
      <c r="D21" s="523"/>
      <c r="E21" s="552"/>
      <c r="F21" s="553"/>
      <c r="G21" s="553"/>
      <c r="H21" s="225"/>
      <c r="I21" s="217"/>
      <c r="J21" s="225"/>
      <c r="K21" s="217"/>
      <c r="L21" s="225"/>
      <c r="M21" s="228"/>
      <c r="N21" s="225"/>
      <c r="O21" s="227"/>
    </row>
    <row r="22" spans="1:15" ht="15" customHeight="1">
      <c r="A22" s="521"/>
      <c r="B22" s="522"/>
      <c r="C22" s="522"/>
      <c r="D22" s="523"/>
      <c r="E22" s="552"/>
      <c r="F22" s="553"/>
      <c r="G22" s="553"/>
      <c r="H22" s="225"/>
      <c r="I22" s="217"/>
      <c r="J22" s="225"/>
      <c r="K22" s="217"/>
      <c r="L22" s="225"/>
      <c r="M22" s="228"/>
      <c r="N22" s="225"/>
      <c r="O22" s="227"/>
    </row>
    <row r="23" spans="1:15" ht="15" customHeight="1">
      <c r="A23" s="521"/>
      <c r="B23" s="522"/>
      <c r="C23" s="522"/>
      <c r="D23" s="523"/>
      <c r="E23" s="552"/>
      <c r="F23" s="553"/>
      <c r="G23" s="553"/>
      <c r="H23" s="225"/>
      <c r="I23" s="217"/>
      <c r="J23" s="225"/>
      <c r="K23" s="217"/>
      <c r="L23" s="225"/>
      <c r="M23" s="228"/>
      <c r="N23" s="225"/>
      <c r="O23" s="227"/>
    </row>
    <row r="24" spans="1:15" ht="15" customHeight="1">
      <c r="A24" s="521"/>
      <c r="B24" s="522"/>
      <c r="C24" s="522"/>
      <c r="D24" s="523"/>
      <c r="E24" s="552"/>
      <c r="F24" s="553"/>
      <c r="G24" s="553"/>
      <c r="H24" s="225"/>
      <c r="I24" s="217"/>
      <c r="J24" s="225"/>
      <c r="K24" s="217"/>
      <c r="L24" s="225"/>
      <c r="M24" s="228"/>
      <c r="N24" s="225"/>
      <c r="O24" s="227"/>
    </row>
    <row r="25" spans="1:15" ht="15" customHeight="1">
      <c r="A25" s="521"/>
      <c r="B25" s="522"/>
      <c r="C25" s="522"/>
      <c r="D25" s="523"/>
      <c r="E25" s="552"/>
      <c r="F25" s="553"/>
      <c r="G25" s="553"/>
      <c r="H25" s="225"/>
      <c r="I25" s="217"/>
      <c r="J25" s="225"/>
      <c r="K25" s="217"/>
      <c r="L25" s="225"/>
      <c r="M25" s="228"/>
      <c r="N25" s="225"/>
      <c r="O25" s="227"/>
    </row>
    <row r="26" spans="1:15" ht="15" customHeight="1">
      <c r="A26" s="521"/>
      <c r="B26" s="522"/>
      <c r="C26" s="522"/>
      <c r="D26" s="523"/>
      <c r="E26" s="552"/>
      <c r="F26" s="553"/>
      <c r="G26" s="553"/>
      <c r="H26" s="225"/>
      <c r="I26" s="217"/>
      <c r="J26" s="225"/>
      <c r="K26" s="217"/>
      <c r="L26" s="225"/>
      <c r="M26" s="228"/>
      <c r="N26" s="225"/>
      <c r="O26" s="227"/>
    </row>
    <row r="27" spans="1:15" ht="15" customHeight="1">
      <c r="A27" s="521"/>
      <c r="B27" s="522"/>
      <c r="C27" s="522"/>
      <c r="D27" s="523"/>
      <c r="E27" s="552"/>
      <c r="F27" s="553"/>
      <c r="G27" s="553"/>
      <c r="H27" s="225"/>
      <c r="I27" s="217"/>
      <c r="J27" s="225"/>
      <c r="K27" s="217"/>
      <c r="L27" s="225"/>
      <c r="M27" s="228"/>
      <c r="N27" s="225"/>
      <c r="O27" s="227"/>
    </row>
    <row r="28" spans="1:15" ht="15" customHeight="1">
      <c r="A28" s="521"/>
      <c r="B28" s="522"/>
      <c r="C28" s="522"/>
      <c r="D28" s="523"/>
      <c r="E28" s="552"/>
      <c r="F28" s="553"/>
      <c r="G28" s="553"/>
      <c r="H28" s="225"/>
      <c r="I28" s="217"/>
      <c r="J28" s="225"/>
      <c r="K28" s="217"/>
      <c r="L28" s="225"/>
      <c r="M28" s="228"/>
      <c r="N28" s="225"/>
      <c r="O28" s="227"/>
    </row>
    <row r="29" spans="1:15" ht="15" customHeight="1">
      <c r="A29" s="521"/>
      <c r="B29" s="522"/>
      <c r="C29" s="522"/>
      <c r="D29" s="523"/>
      <c r="E29" s="552"/>
      <c r="F29" s="553"/>
      <c r="G29" s="553"/>
      <c r="H29" s="225"/>
      <c r="I29" s="217"/>
      <c r="J29" s="225"/>
      <c r="K29" s="217"/>
      <c r="L29" s="225"/>
      <c r="M29" s="228"/>
      <c r="N29" s="225"/>
      <c r="O29" s="227"/>
    </row>
    <row r="30" spans="1:15" ht="15" customHeight="1">
      <c r="A30" s="521"/>
      <c r="B30" s="522"/>
      <c r="C30" s="522"/>
      <c r="D30" s="523"/>
      <c r="E30" s="552"/>
      <c r="F30" s="553"/>
      <c r="G30" s="553"/>
      <c r="H30" s="225"/>
      <c r="I30" s="217"/>
      <c r="J30" s="225"/>
      <c r="K30" s="217"/>
      <c r="L30" s="225"/>
      <c r="M30" s="228"/>
      <c r="N30" s="225"/>
      <c r="O30" s="227"/>
    </row>
    <row r="31" spans="1:15" ht="15" customHeight="1">
      <c r="A31" s="521"/>
      <c r="B31" s="522"/>
      <c r="C31" s="522"/>
      <c r="D31" s="523"/>
      <c r="E31" s="552"/>
      <c r="F31" s="553"/>
      <c r="G31" s="553"/>
      <c r="H31" s="225"/>
      <c r="I31" s="217"/>
      <c r="J31" s="225"/>
      <c r="K31" s="217"/>
      <c r="L31" s="225"/>
      <c r="M31" s="228"/>
      <c r="N31" s="225"/>
      <c r="O31" s="227"/>
    </row>
    <row r="32" spans="1:15" ht="15" customHeight="1">
      <c r="A32" s="521"/>
      <c r="B32" s="522"/>
      <c r="C32" s="522"/>
      <c r="D32" s="523"/>
      <c r="E32" s="552"/>
      <c r="F32" s="553"/>
      <c r="G32" s="553"/>
      <c r="H32" s="225"/>
      <c r="I32" s="217"/>
      <c r="J32" s="225"/>
      <c r="K32" s="217"/>
      <c r="L32" s="225"/>
      <c r="M32" s="228"/>
      <c r="N32" s="225"/>
      <c r="O32" s="227"/>
    </row>
    <row r="33" spans="1:15" ht="15" customHeight="1">
      <c r="A33" s="521"/>
      <c r="B33" s="522"/>
      <c r="C33" s="522"/>
      <c r="D33" s="523"/>
      <c r="E33" s="552"/>
      <c r="F33" s="553"/>
      <c r="G33" s="553"/>
      <c r="H33" s="225"/>
      <c r="I33" s="217"/>
      <c r="J33" s="225"/>
      <c r="K33" s="217"/>
      <c r="L33" s="225"/>
      <c r="M33" s="228"/>
      <c r="N33" s="225"/>
      <c r="O33" s="227"/>
    </row>
    <row r="34" spans="1:15" ht="15" customHeight="1">
      <c r="A34" s="521"/>
      <c r="B34" s="522"/>
      <c r="C34" s="522"/>
      <c r="D34" s="523"/>
      <c r="E34" s="552"/>
      <c r="F34" s="572"/>
      <c r="G34" s="572"/>
      <c r="H34" s="225"/>
      <c r="I34" s="217"/>
      <c r="J34" s="225"/>
      <c r="K34" s="217"/>
      <c r="L34" s="225"/>
      <c r="M34" s="228"/>
      <c r="N34" s="225"/>
      <c r="O34" s="218" t="s">
        <v>346</v>
      </c>
    </row>
    <row r="35" spans="1:15" ht="15" customHeight="1">
      <c r="A35" s="521"/>
      <c r="B35" s="522"/>
      <c r="C35" s="522"/>
      <c r="D35" s="523"/>
      <c r="E35" s="552"/>
      <c r="F35" s="572"/>
      <c r="G35" s="572"/>
      <c r="H35" s="225"/>
      <c r="I35" s="217"/>
      <c r="J35" s="225"/>
      <c r="K35" s="217"/>
      <c r="L35" s="225"/>
      <c r="M35" s="228"/>
      <c r="N35" s="225"/>
      <c r="O35" s="218" t="s">
        <v>346</v>
      </c>
    </row>
    <row r="36" spans="1:15" ht="15" customHeight="1">
      <c r="A36" s="521"/>
      <c r="B36" s="522"/>
      <c r="C36" s="522"/>
      <c r="D36" s="523"/>
      <c r="E36" s="552"/>
      <c r="F36" s="572"/>
      <c r="G36" s="572"/>
      <c r="H36" s="225"/>
      <c r="I36" s="217"/>
      <c r="J36" s="225"/>
      <c r="K36" s="217"/>
      <c r="L36" s="225"/>
      <c r="M36" s="228"/>
      <c r="N36" s="225"/>
      <c r="O36" s="218" t="s">
        <v>346</v>
      </c>
    </row>
    <row r="37" spans="1:15" ht="15" customHeight="1">
      <c r="A37" s="521"/>
      <c r="B37" s="522"/>
      <c r="C37" s="522"/>
      <c r="D37" s="523"/>
      <c r="E37" s="552"/>
      <c r="F37" s="572"/>
      <c r="G37" s="572"/>
      <c r="H37" s="225"/>
      <c r="I37" s="217"/>
      <c r="J37" s="225"/>
      <c r="K37" s="217"/>
      <c r="L37" s="225"/>
      <c r="M37" s="228"/>
      <c r="N37" s="225"/>
      <c r="O37" s="218" t="s">
        <v>346</v>
      </c>
    </row>
    <row r="38" spans="1:15" ht="15" customHeight="1">
      <c r="A38" s="521"/>
      <c r="B38" s="522"/>
      <c r="C38" s="522"/>
      <c r="D38" s="523"/>
      <c r="E38" s="552"/>
      <c r="F38" s="572"/>
      <c r="G38" s="572"/>
      <c r="H38" s="225"/>
      <c r="I38" s="217"/>
      <c r="J38" s="225"/>
      <c r="K38" s="217"/>
      <c r="L38" s="225"/>
      <c r="M38" s="228"/>
      <c r="N38" s="225"/>
      <c r="O38" s="218" t="s">
        <v>346</v>
      </c>
    </row>
    <row r="39" spans="1:15" ht="15" customHeight="1">
      <c r="A39" s="521"/>
      <c r="B39" s="522"/>
      <c r="C39" s="522"/>
      <c r="D39" s="523"/>
      <c r="E39" s="552"/>
      <c r="F39" s="572"/>
      <c r="G39" s="572"/>
      <c r="H39" s="225"/>
      <c r="I39" s="217"/>
      <c r="J39" s="225"/>
      <c r="K39" s="217"/>
      <c r="L39" s="225"/>
      <c r="M39" s="217"/>
      <c r="N39" s="225"/>
      <c r="O39" s="218" t="s">
        <v>346</v>
      </c>
    </row>
    <row r="40" spans="1:15" ht="15" customHeight="1">
      <c r="A40" s="521"/>
      <c r="B40" s="522"/>
      <c r="C40" s="522"/>
      <c r="D40" s="523"/>
      <c r="E40" s="552"/>
      <c r="F40" s="572"/>
      <c r="G40" s="572"/>
      <c r="H40" s="225"/>
      <c r="I40" s="217"/>
      <c r="J40" s="225"/>
      <c r="K40" s="217"/>
      <c r="L40" s="225"/>
      <c r="M40" s="217"/>
      <c r="N40" s="225"/>
      <c r="O40" s="218" t="s">
        <v>346</v>
      </c>
    </row>
    <row r="41" spans="1:15" ht="15" customHeight="1">
      <c r="A41" s="521"/>
      <c r="B41" s="522"/>
      <c r="C41" s="522"/>
      <c r="D41" s="523"/>
      <c r="E41" s="552"/>
      <c r="F41" s="572"/>
      <c r="G41" s="572"/>
      <c r="H41" s="225"/>
      <c r="I41" s="217"/>
      <c r="J41" s="225"/>
      <c r="K41" s="217"/>
      <c r="L41" s="225"/>
      <c r="M41" s="217"/>
      <c r="N41" s="225"/>
      <c r="O41" s="218" t="s">
        <v>346</v>
      </c>
    </row>
    <row r="42" spans="1:15" ht="15" customHeight="1">
      <c r="A42" s="521"/>
      <c r="B42" s="522"/>
      <c r="C42" s="522"/>
      <c r="D42" s="523"/>
      <c r="E42" s="586"/>
      <c r="F42" s="587"/>
      <c r="G42" s="587"/>
      <c r="H42" s="229"/>
      <c r="I42" s="217"/>
      <c r="J42" s="229"/>
      <c r="K42" s="217"/>
      <c r="L42" s="229"/>
      <c r="M42" s="217"/>
      <c r="N42" s="229"/>
      <c r="O42" s="218" t="s">
        <v>346</v>
      </c>
    </row>
    <row r="43" spans="1:15" ht="15.75" customHeight="1">
      <c r="A43" s="230" t="s">
        <v>347</v>
      </c>
      <c r="B43" s="231"/>
      <c r="C43" s="231"/>
      <c r="D43" s="231"/>
      <c r="E43" s="231"/>
      <c r="F43" s="231"/>
      <c r="G43" s="232"/>
      <c r="H43" s="233" t="s">
        <v>348</v>
      </c>
      <c r="I43" s="234"/>
      <c r="J43" s="235"/>
      <c r="K43" s="234"/>
      <c r="L43" s="235"/>
      <c r="M43" s="234"/>
      <c r="N43" s="235"/>
      <c r="O43" s="236"/>
    </row>
    <row r="44" spans="1:15" ht="15.75" customHeight="1">
      <c r="A44" s="588"/>
      <c r="B44" s="522"/>
      <c r="C44" s="522"/>
      <c r="D44" s="522"/>
      <c r="E44" s="522"/>
      <c r="F44" s="522"/>
      <c r="G44" s="589"/>
      <c r="H44" s="233" t="s">
        <v>349</v>
      </c>
      <c r="I44" s="235" t="s">
        <v>350</v>
      </c>
      <c r="J44" s="235"/>
      <c r="K44" s="560" t="s">
        <v>351</v>
      </c>
      <c r="L44" s="568"/>
      <c r="M44" s="561"/>
      <c r="N44" s="576">
        <f>ROUND(SUM(O13:O42),2)</f>
        <v>91.8</v>
      </c>
      <c r="O44" s="569"/>
    </row>
    <row r="45" spans="1:15" ht="15.75" customHeight="1">
      <c r="A45" s="590"/>
      <c r="B45" s="522"/>
      <c r="C45" s="522"/>
      <c r="D45" s="522"/>
      <c r="E45" s="522"/>
      <c r="F45" s="522"/>
      <c r="G45" s="589"/>
      <c r="H45" s="233" t="s">
        <v>352</v>
      </c>
      <c r="I45" s="235" t="s">
        <v>353</v>
      </c>
      <c r="J45" s="235"/>
      <c r="K45" s="237"/>
      <c r="L45" s="237"/>
      <c r="M45" s="237"/>
      <c r="N45" s="238"/>
      <c r="O45" s="239"/>
    </row>
    <row r="46" spans="1:15" ht="15.75" customHeight="1">
      <c r="A46" s="590"/>
      <c r="B46" s="522"/>
      <c r="C46" s="522"/>
      <c r="D46" s="522"/>
      <c r="E46" s="522"/>
      <c r="F46" s="522"/>
      <c r="G46" s="589"/>
      <c r="H46" s="233" t="s">
        <v>354</v>
      </c>
      <c r="I46" s="235" t="s">
        <v>355</v>
      </c>
      <c r="J46" s="235"/>
      <c r="K46" s="560" t="s">
        <v>356</v>
      </c>
      <c r="L46" s="568"/>
      <c r="M46" s="561"/>
      <c r="N46" s="576">
        <f>ROUND(N44,2)</f>
        <v>91.8</v>
      </c>
      <c r="O46" s="577"/>
    </row>
    <row r="47" spans="1:15" ht="15.75" customHeight="1">
      <c r="A47" s="590"/>
      <c r="B47" s="522"/>
      <c r="C47" s="522"/>
      <c r="D47" s="522"/>
      <c r="E47" s="522"/>
      <c r="F47" s="522"/>
      <c r="G47" s="589"/>
      <c r="H47" s="233" t="s">
        <v>357</v>
      </c>
      <c r="I47" s="235" t="s">
        <v>358</v>
      </c>
      <c r="J47" s="235"/>
      <c r="K47" s="235"/>
      <c r="L47" s="235"/>
      <c r="M47" s="235"/>
      <c r="N47" s="235"/>
      <c r="O47" s="240"/>
    </row>
    <row r="48" spans="1:15" ht="15.75" customHeight="1">
      <c r="A48" s="590"/>
      <c r="B48" s="522"/>
      <c r="C48" s="522"/>
      <c r="D48" s="522"/>
      <c r="E48" s="522"/>
      <c r="F48" s="522"/>
      <c r="G48" s="589"/>
      <c r="H48" s="233" t="s">
        <v>359</v>
      </c>
      <c r="I48" s="235" t="s">
        <v>360</v>
      </c>
      <c r="J48" s="235"/>
      <c r="K48" s="235"/>
      <c r="L48" s="235"/>
      <c r="M48" s="235"/>
      <c r="N48" s="235"/>
      <c r="O48" s="240"/>
    </row>
    <row r="49" spans="1:15" ht="15.75" customHeight="1">
      <c r="A49" s="590"/>
      <c r="B49" s="585"/>
      <c r="C49" s="585"/>
      <c r="D49" s="585"/>
      <c r="E49" s="585"/>
      <c r="F49" s="585"/>
      <c r="G49" s="591"/>
      <c r="H49" s="233" t="s">
        <v>361</v>
      </c>
      <c r="I49" s="235" t="s">
        <v>362</v>
      </c>
      <c r="J49" s="235"/>
      <c r="K49" s="235"/>
      <c r="L49" s="235"/>
      <c r="M49" s="235"/>
      <c r="N49" s="235"/>
      <c r="O49" s="240"/>
    </row>
    <row r="50" spans="1:15" ht="36" customHeight="1">
      <c r="A50" s="266" t="s">
        <v>363</v>
      </c>
      <c r="B50" s="267"/>
      <c r="C50" s="267"/>
      <c r="D50" s="268"/>
      <c r="E50" s="269"/>
      <c r="F50" s="270"/>
      <c r="G50" s="270"/>
      <c r="H50" s="270"/>
      <c r="I50" s="270"/>
      <c r="J50" s="270"/>
      <c r="K50" s="270"/>
      <c r="L50" s="270"/>
      <c r="M50" s="270"/>
      <c r="N50" s="270"/>
      <c r="O50" s="271"/>
    </row>
    <row r="51" spans="1:15" ht="15.75" customHeight="1">
      <c r="A51" s="578" t="s">
        <v>418</v>
      </c>
      <c r="B51" s="579"/>
      <c r="C51" s="579"/>
      <c r="D51" s="580"/>
      <c r="E51" s="246"/>
      <c r="F51" s="247"/>
      <c r="G51" s="247"/>
      <c r="H51" s="247"/>
      <c r="I51" s="247"/>
      <c r="J51" s="247"/>
      <c r="K51" s="247"/>
      <c r="L51" s="247"/>
      <c r="M51" s="247"/>
      <c r="N51" s="247"/>
      <c r="O51" s="253"/>
    </row>
    <row r="52" spans="1:15" ht="15.75" customHeight="1">
      <c r="A52" s="581" t="s">
        <v>409</v>
      </c>
      <c r="B52" s="582"/>
      <c r="C52" s="582"/>
      <c r="D52" s="583"/>
      <c r="E52" s="254"/>
      <c r="F52" s="255"/>
      <c r="G52" s="255"/>
      <c r="H52" s="255"/>
      <c r="I52" s="255"/>
      <c r="J52" s="255"/>
      <c r="K52" s="255"/>
      <c r="L52" s="255"/>
      <c r="M52" s="255"/>
      <c r="N52" s="255"/>
      <c r="O52" s="256"/>
    </row>
    <row r="53" spans="1:15" ht="15.75" customHeight="1">
      <c r="A53" s="584"/>
      <c r="B53" s="522"/>
      <c r="C53" s="522"/>
      <c r="D53" s="585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</row>
    <row r="54" spans="1:15" ht="15" customHeight="1">
      <c r="I54" s="215"/>
      <c r="J54" s="215"/>
      <c r="K54" s="215"/>
      <c r="L54" s="215"/>
      <c r="M54" s="215"/>
      <c r="N54" s="215"/>
      <c r="O54" s="215"/>
    </row>
    <row r="55" spans="1:15" ht="15" customHeight="1">
      <c r="I55" s="215"/>
      <c r="J55" s="215"/>
      <c r="K55" s="215"/>
      <c r="L55" s="215"/>
      <c r="M55" s="215"/>
      <c r="N55" s="215"/>
      <c r="O55" s="215"/>
    </row>
    <row r="57" spans="1:15" ht="15" customHeight="1">
      <c r="C57" s="241"/>
    </row>
  </sheetData>
  <mergeCells count="58">
    <mergeCell ref="A7:B7"/>
    <mergeCell ref="C7:E7"/>
    <mergeCell ref="F7:G7"/>
    <mergeCell ref="H7:O7"/>
    <mergeCell ref="A1:D4"/>
    <mergeCell ref="E1:M4"/>
    <mergeCell ref="N1:O4"/>
    <mergeCell ref="A5:B6"/>
    <mergeCell ref="C5:O6"/>
    <mergeCell ref="B11:C11"/>
    <mergeCell ref="E11:G12"/>
    <mergeCell ref="H11:M11"/>
    <mergeCell ref="N11:O11"/>
    <mergeCell ref="B12:C12"/>
    <mergeCell ref="A8:B8"/>
    <mergeCell ref="C8:E8"/>
    <mergeCell ref="F8:G8"/>
    <mergeCell ref="H8:O8"/>
    <mergeCell ref="A9:O10"/>
    <mergeCell ref="E27:G27"/>
    <mergeCell ref="A13:D42"/>
    <mergeCell ref="E13:G13"/>
    <mergeCell ref="E14:G14"/>
    <mergeCell ref="E15:G15"/>
    <mergeCell ref="E16:G16"/>
    <mergeCell ref="E17:G17"/>
    <mergeCell ref="E18:G18"/>
    <mergeCell ref="E19:G19"/>
    <mergeCell ref="E20:G20"/>
    <mergeCell ref="E21:G21"/>
    <mergeCell ref="E22:G22"/>
    <mergeCell ref="E23:G23"/>
    <mergeCell ref="E24:G24"/>
    <mergeCell ref="E25:G25"/>
    <mergeCell ref="E26:G26"/>
    <mergeCell ref="E39:G39"/>
    <mergeCell ref="E28:G28"/>
    <mergeCell ref="E29:G29"/>
    <mergeCell ref="E30:G30"/>
    <mergeCell ref="E31:G31"/>
    <mergeCell ref="E32:G32"/>
    <mergeCell ref="E33:G33"/>
    <mergeCell ref="E34:G34"/>
    <mergeCell ref="E35:G35"/>
    <mergeCell ref="E36:G36"/>
    <mergeCell ref="E37:G37"/>
    <mergeCell ref="E38:G38"/>
    <mergeCell ref="A53:D53"/>
    <mergeCell ref="E40:G40"/>
    <mergeCell ref="E41:G41"/>
    <mergeCell ref="E42:G42"/>
    <mergeCell ref="A44:G49"/>
    <mergeCell ref="A52:D52"/>
    <mergeCell ref="K44:M44"/>
    <mergeCell ref="N44:O44"/>
    <mergeCell ref="K46:M46"/>
    <mergeCell ref="N46:O46"/>
    <mergeCell ref="A51:D51"/>
  </mergeCells>
  <printOptions horizontalCentered="1" verticalCentered="1"/>
  <pageMargins left="0.70866141732283472" right="0.70866141732283472" top="0.74803149606299213" bottom="0.74803149606299213" header="0" footer="0"/>
  <pageSetup scale="53" fitToHeight="5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12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375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2</v>
      </c>
      <c r="D8" s="691"/>
      <c r="E8" s="691"/>
      <c r="F8" s="691"/>
      <c r="G8" s="692"/>
      <c r="H8" s="693" t="s">
        <v>125</v>
      </c>
      <c r="I8" s="695"/>
      <c r="J8" s="722">
        <v>10100</v>
      </c>
      <c r="K8" s="722"/>
    </row>
    <row r="9" spans="1:13" ht="15">
      <c r="A9" s="135"/>
      <c r="B9" s="139" t="s">
        <v>126</v>
      </c>
      <c r="C9" s="690" t="e">
        <v>#REF!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179</v>
      </c>
      <c r="C13" s="702"/>
      <c r="D13" s="702"/>
      <c r="E13" s="703"/>
      <c r="F13" s="146" t="s">
        <v>138</v>
      </c>
      <c r="G13" s="139">
        <v>1</v>
      </c>
      <c r="H13" s="147">
        <f>3450/1.19</f>
        <v>2899.1596638655465</v>
      </c>
      <c r="I13" s="139">
        <v>1.19</v>
      </c>
      <c r="J13" s="139">
        <v>1.3</v>
      </c>
      <c r="K13" s="147">
        <f t="shared" ref="K13:K23" si="0">G13*H13*I13*J13</f>
        <v>4485</v>
      </c>
      <c r="M13" s="150" t="s">
        <v>180</v>
      </c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4485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/>
      <c r="C27" s="691"/>
      <c r="D27" s="691"/>
      <c r="E27" s="692"/>
      <c r="F27" s="146"/>
      <c r="G27" s="139"/>
      <c r="H27" s="147"/>
      <c r="I27" s="139"/>
      <c r="J27" s="139"/>
      <c r="K27" s="147">
        <f>G27*H27*I27*J27</f>
        <v>0</v>
      </c>
      <c r="M27" s="150"/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>
        <f t="shared" ref="K28" si="1">G28*H28*I28*J28</f>
        <v>0</v>
      </c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v>8000</v>
      </c>
      <c r="I34" s="139" t="s">
        <v>146</v>
      </c>
      <c r="J34" s="139">
        <v>1.3</v>
      </c>
      <c r="K34" s="147">
        <f>G34*H34*J34</f>
        <v>10400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10400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14885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hyperlinks>
    <hyperlink ref="M13" r:id="rId1"/>
  </hyperlinks>
  <pageMargins left="0.7" right="0.7" top="0.75" bottom="0.75" header="0.3" footer="0.3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13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376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2</v>
      </c>
      <c r="D8" s="691"/>
      <c r="E8" s="691"/>
      <c r="F8" s="691"/>
      <c r="G8" s="692"/>
      <c r="H8" s="693" t="s">
        <v>125</v>
      </c>
      <c r="I8" s="695"/>
      <c r="J8" s="722">
        <v>12200</v>
      </c>
      <c r="K8" s="722"/>
    </row>
    <row r="9" spans="1:13" ht="15">
      <c r="A9" s="135"/>
      <c r="B9" s="139" t="s">
        <v>126</v>
      </c>
      <c r="C9" s="690" t="e">
        <v>#REF!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181</v>
      </c>
      <c r="C13" s="702"/>
      <c r="D13" s="702"/>
      <c r="E13" s="703"/>
      <c r="F13" s="146" t="s">
        <v>138</v>
      </c>
      <c r="G13" s="139">
        <v>1</v>
      </c>
      <c r="H13" s="147">
        <f>2300/1.19</f>
        <v>1932.7731092436975</v>
      </c>
      <c r="I13" s="139">
        <v>1.19</v>
      </c>
      <c r="J13" s="139">
        <v>1.3</v>
      </c>
      <c r="K13" s="147">
        <f t="shared" ref="K13:K23" si="0">G13*H13*I13*J13</f>
        <v>2990</v>
      </c>
      <c r="M13" s="150" t="s">
        <v>182</v>
      </c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2990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/>
      <c r="C27" s="691"/>
      <c r="D27" s="691"/>
      <c r="E27" s="692"/>
      <c r="F27" s="146"/>
      <c r="G27" s="139"/>
      <c r="H27" s="147"/>
      <c r="I27" s="139"/>
      <c r="J27" s="139"/>
      <c r="K27" s="147">
        <f>G27*H27*I27*J27</f>
        <v>0</v>
      </c>
      <c r="M27" s="150"/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>
        <f t="shared" ref="K28" si="1">G28*H28*I28*J28</f>
        <v>0</v>
      </c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v>8000</v>
      </c>
      <c r="I34" s="139" t="s">
        <v>146</v>
      </c>
      <c r="J34" s="139">
        <v>1.3</v>
      </c>
      <c r="K34" s="147">
        <f>G34*H34*J34</f>
        <v>10400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10400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13390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14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377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2</v>
      </c>
      <c r="D8" s="691"/>
      <c r="E8" s="691"/>
      <c r="F8" s="691"/>
      <c r="G8" s="692"/>
      <c r="H8" s="693" t="s">
        <v>125</v>
      </c>
      <c r="I8" s="695"/>
      <c r="J8" s="722">
        <v>18700</v>
      </c>
      <c r="K8" s="722"/>
    </row>
    <row r="9" spans="1:13" ht="15">
      <c r="A9" s="135"/>
      <c r="B9" s="139" t="s">
        <v>126</v>
      </c>
      <c r="C9" s="690" t="e">
        <v>#REF!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183</v>
      </c>
      <c r="C13" s="702"/>
      <c r="D13" s="702"/>
      <c r="E13" s="703"/>
      <c r="F13" s="146" t="s">
        <v>138</v>
      </c>
      <c r="G13" s="139">
        <v>1</v>
      </c>
      <c r="H13" s="147">
        <f>4300/1.19</f>
        <v>3613.4453781512607</v>
      </c>
      <c r="I13" s="139">
        <v>1.19</v>
      </c>
      <c r="J13" s="139">
        <v>1.3</v>
      </c>
      <c r="K13" s="147">
        <f t="shared" ref="K13:K23" si="0">G13*H13*I13*J13</f>
        <v>5590</v>
      </c>
      <c r="M13" s="150" t="s">
        <v>184</v>
      </c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5590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/>
      <c r="C27" s="691"/>
      <c r="D27" s="691"/>
      <c r="E27" s="692"/>
      <c r="F27" s="146"/>
      <c r="G27" s="139"/>
      <c r="H27" s="147"/>
      <c r="I27" s="139"/>
      <c r="J27" s="139"/>
      <c r="K27" s="147">
        <f>G27*H27*I27*J27</f>
        <v>0</v>
      </c>
      <c r="M27" s="150"/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>
        <f t="shared" ref="K28" si="1">G28*H28*I28*J28</f>
        <v>0</v>
      </c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v>10000</v>
      </c>
      <c r="I34" s="139" t="s">
        <v>146</v>
      </c>
      <c r="J34" s="139">
        <v>1.3</v>
      </c>
      <c r="K34" s="147">
        <f>G34*H34*J34</f>
        <v>13000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13000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18590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hyperlinks>
    <hyperlink ref="M13" r:id="rId1"/>
  </hyperlinks>
  <pageMargins left="0.7" right="0.7" top="0.75" bottom="0.75" header="0.3" footer="0.3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38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401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386</v>
      </c>
      <c r="D8" s="691"/>
      <c r="E8" s="691"/>
      <c r="F8" s="691"/>
      <c r="G8" s="692"/>
      <c r="H8" s="693" t="s">
        <v>125</v>
      </c>
      <c r="I8" s="695"/>
      <c r="J8" s="722">
        <v>4680700</v>
      </c>
      <c r="K8" s="722"/>
    </row>
    <row r="9" spans="1:13" ht="15">
      <c r="A9" s="135"/>
      <c r="B9" s="139" t="s">
        <v>126</v>
      </c>
      <c r="C9" s="690">
        <v>0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207</v>
      </c>
      <c r="C13" s="702"/>
      <c r="D13" s="702"/>
      <c r="E13" s="703"/>
      <c r="F13" s="146" t="s">
        <v>201</v>
      </c>
      <c r="G13" s="139">
        <v>1</v>
      </c>
      <c r="H13" s="147">
        <f>2526850/1.19</f>
        <v>2123403.3613445377</v>
      </c>
      <c r="I13" s="139">
        <v>1.19</v>
      </c>
      <c r="J13" s="139">
        <v>1.3</v>
      </c>
      <c r="K13" s="147">
        <f t="shared" ref="K13:K23" si="0">G13*H13*I13*J13</f>
        <v>3284904.9999999995</v>
      </c>
      <c r="M13" s="150" t="s">
        <v>208</v>
      </c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3284904.9999999995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 t="s">
        <v>209</v>
      </c>
      <c r="C27" s="691"/>
      <c r="D27" s="691"/>
      <c r="E27" s="692"/>
      <c r="F27" s="146" t="s">
        <v>210</v>
      </c>
      <c r="G27" s="139">
        <v>1</v>
      </c>
      <c r="H27" s="147">
        <v>600000</v>
      </c>
      <c r="I27" s="139">
        <v>1</v>
      </c>
      <c r="J27" s="139">
        <v>1.1000000000000001</v>
      </c>
      <c r="K27" s="147">
        <f>G27*H27*I27*J27</f>
        <v>660000</v>
      </c>
      <c r="M27" s="150"/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>
        <f t="shared" ref="K28" si="1">G28*H28*I28*J28</f>
        <v>0</v>
      </c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660000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(K24+K31)*0.3/J34</f>
        <v>910362.69230769214</v>
      </c>
      <c r="I34" s="139" t="s">
        <v>146</v>
      </c>
      <c r="J34" s="139">
        <v>1.3</v>
      </c>
      <c r="K34" s="147">
        <f>G34*H34*J34</f>
        <v>1183471.4999999998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1183471.4999999998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5128376.4999999991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39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402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386</v>
      </c>
      <c r="D8" s="691"/>
      <c r="E8" s="691"/>
      <c r="F8" s="691"/>
      <c r="G8" s="692"/>
      <c r="H8" s="693" t="s">
        <v>125</v>
      </c>
      <c r="I8" s="695"/>
      <c r="J8" s="722">
        <v>5480000</v>
      </c>
      <c r="K8" s="722"/>
    </row>
    <row r="9" spans="1:13" ht="15">
      <c r="A9" s="135"/>
      <c r="B9" s="139" t="s">
        <v>126</v>
      </c>
      <c r="C9" s="690">
        <v>0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211</v>
      </c>
      <c r="C13" s="702"/>
      <c r="D13" s="702"/>
      <c r="E13" s="703"/>
      <c r="F13" s="146" t="s">
        <v>201</v>
      </c>
      <c r="G13" s="139">
        <v>1</v>
      </c>
      <c r="H13" s="147">
        <f>3073500/1.19</f>
        <v>2582773.1092436975</v>
      </c>
      <c r="I13" s="139">
        <v>1.19</v>
      </c>
      <c r="J13" s="139">
        <v>1.3</v>
      </c>
      <c r="K13" s="147">
        <f t="shared" ref="K13:K23" si="0">G13*H13*I13*J13</f>
        <v>3995550</v>
      </c>
      <c r="M13" s="150" t="s">
        <v>212</v>
      </c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3995550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 t="s">
        <v>209</v>
      </c>
      <c r="C27" s="691"/>
      <c r="D27" s="691"/>
      <c r="E27" s="692"/>
      <c r="F27" s="146" t="s">
        <v>210</v>
      </c>
      <c r="G27" s="139">
        <v>1</v>
      </c>
      <c r="H27" s="147">
        <v>600000</v>
      </c>
      <c r="I27" s="139">
        <v>1</v>
      </c>
      <c r="J27" s="139">
        <v>1.1000000000000001</v>
      </c>
      <c r="K27" s="147">
        <f>G27*H27*I27*J27</f>
        <v>660000</v>
      </c>
      <c r="M27" s="150"/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>
        <f t="shared" ref="K28" si="1">G28*H28*I28*J28</f>
        <v>0</v>
      </c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660000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(K24+K31)*0.3/J34</f>
        <v>1074357.6923076923</v>
      </c>
      <c r="I34" s="139" t="s">
        <v>146</v>
      </c>
      <c r="J34" s="139">
        <v>1.3</v>
      </c>
      <c r="K34" s="147">
        <f>G34*H34*J34</f>
        <v>1396665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1396665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6052215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40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403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386</v>
      </c>
      <c r="D8" s="691"/>
      <c r="E8" s="691"/>
      <c r="F8" s="691"/>
      <c r="G8" s="692"/>
      <c r="H8" s="693" t="s">
        <v>125</v>
      </c>
      <c r="I8" s="695"/>
      <c r="J8" s="722">
        <v>5792340</v>
      </c>
      <c r="K8" s="722"/>
    </row>
    <row r="9" spans="1:13" ht="15">
      <c r="A9" s="135"/>
      <c r="B9" s="139" t="s">
        <v>126</v>
      </c>
      <c r="C9" s="690">
        <v>0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213</v>
      </c>
      <c r="C13" s="702"/>
      <c r="D13" s="702"/>
      <c r="E13" s="703"/>
      <c r="F13" s="146" t="s">
        <v>201</v>
      </c>
      <c r="G13" s="139">
        <v>1</v>
      </c>
      <c r="H13" s="147">
        <f>4802950/1.19</f>
        <v>4036092.4369747899</v>
      </c>
      <c r="I13" s="139">
        <v>1.19</v>
      </c>
      <c r="J13" s="139">
        <v>1.3</v>
      </c>
      <c r="K13" s="147">
        <f t="shared" ref="K13:K23" si="0">G13*H13*I13*J13</f>
        <v>6243835</v>
      </c>
      <c r="M13" s="150" t="s">
        <v>214</v>
      </c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6243835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 t="s">
        <v>209</v>
      </c>
      <c r="C27" s="691"/>
      <c r="D27" s="691"/>
      <c r="E27" s="692"/>
      <c r="F27" s="146" t="s">
        <v>210</v>
      </c>
      <c r="G27" s="139">
        <v>1</v>
      </c>
      <c r="H27" s="147">
        <v>600000</v>
      </c>
      <c r="I27" s="139">
        <v>1</v>
      </c>
      <c r="J27" s="139">
        <v>1.1000000000000001</v>
      </c>
      <c r="K27" s="147">
        <f>G27*H27*I27*J27</f>
        <v>660000</v>
      </c>
      <c r="M27" s="150"/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>
        <f t="shared" ref="K28" si="1">G28*H28*I28*J28</f>
        <v>0</v>
      </c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660000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(K24+K31)*0.3/J34</f>
        <v>1593192.6923076923</v>
      </c>
      <c r="I34" s="139" t="s">
        <v>146</v>
      </c>
      <c r="J34" s="139">
        <v>1.3</v>
      </c>
      <c r="K34" s="147">
        <f>G34*H34*J34</f>
        <v>2071150.5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2071150.5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8974985.5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O57"/>
  <sheetViews>
    <sheetView view="pageBreakPreview" topLeftCell="A31" zoomScale="75" zoomScaleNormal="70" zoomScaleSheetLayoutView="75" workbookViewId="0">
      <selection activeCell="A51" sqref="A51:D52"/>
    </sheetView>
  </sheetViews>
  <sheetFormatPr baseColWidth="10" defaultColWidth="12.625" defaultRowHeight="15" customHeight="1"/>
  <cols>
    <col min="1" max="1" width="10" style="216" customWidth="1"/>
    <col min="2" max="2" width="8" style="216" customWidth="1"/>
    <col min="3" max="3" width="47.625" style="216" customWidth="1"/>
    <col min="4" max="4" width="24.125" style="216" customWidth="1"/>
    <col min="5" max="5" width="9.25" style="216" customWidth="1"/>
    <col min="6" max="6" width="13.5" style="216" customWidth="1"/>
    <col min="7" max="7" width="14.375" style="216" customWidth="1"/>
    <col min="8" max="15" width="9.25" style="216" customWidth="1"/>
    <col min="16" max="24" width="8" style="215" customWidth="1"/>
    <col min="25" max="16384" width="12.625" style="215"/>
  </cols>
  <sheetData>
    <row r="1" spans="1:15" ht="16.5" customHeight="1">
      <c r="A1" s="518"/>
      <c r="B1" s="519"/>
      <c r="C1" s="519"/>
      <c r="D1" s="520"/>
      <c r="E1" s="527" t="s">
        <v>325</v>
      </c>
      <c r="F1" s="528"/>
      <c r="G1" s="528"/>
      <c r="H1" s="528"/>
      <c r="I1" s="528"/>
      <c r="J1" s="528"/>
      <c r="K1" s="528"/>
      <c r="L1" s="528"/>
      <c r="M1" s="529"/>
      <c r="N1" s="536" t="s">
        <v>326</v>
      </c>
      <c r="O1" s="537"/>
    </row>
    <row r="2" spans="1:15" ht="16.5" customHeight="1">
      <c r="A2" s="521"/>
      <c r="B2" s="522"/>
      <c r="C2" s="522"/>
      <c r="D2" s="523"/>
      <c r="E2" s="530"/>
      <c r="F2" s="531"/>
      <c r="G2" s="531"/>
      <c r="H2" s="531"/>
      <c r="I2" s="531"/>
      <c r="J2" s="531"/>
      <c r="K2" s="531"/>
      <c r="L2" s="531"/>
      <c r="M2" s="532"/>
      <c r="N2" s="538"/>
      <c r="O2" s="539"/>
    </row>
    <row r="3" spans="1:15" ht="16.5" customHeight="1">
      <c r="A3" s="521"/>
      <c r="B3" s="522"/>
      <c r="C3" s="522"/>
      <c r="D3" s="523"/>
      <c r="E3" s="530"/>
      <c r="F3" s="531"/>
      <c r="G3" s="531"/>
      <c r="H3" s="531"/>
      <c r="I3" s="531"/>
      <c r="J3" s="531"/>
      <c r="K3" s="531"/>
      <c r="L3" s="531"/>
      <c r="M3" s="532"/>
      <c r="N3" s="538"/>
      <c r="O3" s="539"/>
    </row>
    <row r="4" spans="1:15" ht="16.5" customHeight="1">
      <c r="A4" s="524"/>
      <c r="B4" s="525"/>
      <c r="C4" s="525"/>
      <c r="D4" s="526"/>
      <c r="E4" s="533"/>
      <c r="F4" s="534"/>
      <c r="G4" s="534"/>
      <c r="H4" s="534"/>
      <c r="I4" s="534"/>
      <c r="J4" s="534"/>
      <c r="K4" s="534"/>
      <c r="L4" s="534"/>
      <c r="M4" s="535"/>
      <c r="N4" s="540"/>
      <c r="O4" s="541"/>
    </row>
    <row r="5" spans="1:15" ht="17.45" customHeight="1">
      <c r="A5" s="542" t="s">
        <v>327</v>
      </c>
      <c r="B5" s="543"/>
      <c r="C5" s="546" t="s">
        <v>370</v>
      </c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8"/>
    </row>
    <row r="6" spans="1:15" ht="17.45" customHeight="1">
      <c r="A6" s="544"/>
      <c r="B6" s="545"/>
      <c r="C6" s="549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1"/>
    </row>
    <row r="7" spans="1:15" ht="16.5" customHeight="1">
      <c r="A7" s="510" t="s">
        <v>328</v>
      </c>
      <c r="B7" s="511"/>
      <c r="C7" s="512" t="s">
        <v>329</v>
      </c>
      <c r="D7" s="512"/>
      <c r="E7" s="513"/>
      <c r="F7" s="514" t="s">
        <v>330</v>
      </c>
      <c r="G7" s="515"/>
      <c r="H7" s="516" t="s">
        <v>146</v>
      </c>
      <c r="I7" s="516"/>
      <c r="J7" s="516"/>
      <c r="K7" s="516"/>
      <c r="L7" s="516"/>
      <c r="M7" s="516"/>
      <c r="N7" s="516"/>
      <c r="O7" s="517"/>
    </row>
    <row r="8" spans="1:15" ht="19.5" customHeight="1">
      <c r="A8" s="510" t="s">
        <v>331</v>
      </c>
      <c r="B8" s="511"/>
      <c r="C8" s="512"/>
      <c r="D8" s="512"/>
      <c r="E8" s="513"/>
      <c r="F8" s="514" t="s">
        <v>332</v>
      </c>
      <c r="G8" s="515"/>
      <c r="H8" s="516"/>
      <c r="I8" s="516"/>
      <c r="J8" s="516"/>
      <c r="K8" s="516"/>
      <c r="L8" s="516"/>
      <c r="M8" s="516"/>
      <c r="N8" s="516"/>
      <c r="O8" s="517"/>
    </row>
    <row r="9" spans="1:15" ht="14.25">
      <c r="A9" s="554" t="s">
        <v>325</v>
      </c>
      <c r="B9" s="555"/>
      <c r="C9" s="555"/>
      <c r="D9" s="555"/>
      <c r="E9" s="555"/>
      <c r="F9" s="555"/>
      <c r="G9" s="555"/>
      <c r="H9" s="555"/>
      <c r="I9" s="555"/>
      <c r="J9" s="555"/>
      <c r="K9" s="555"/>
      <c r="L9" s="555"/>
      <c r="M9" s="555"/>
      <c r="N9" s="555"/>
      <c r="O9" s="556"/>
    </row>
    <row r="10" spans="1:15" ht="14.25">
      <c r="A10" s="557"/>
      <c r="B10" s="558"/>
      <c r="C10" s="558"/>
      <c r="D10" s="558"/>
      <c r="E10" s="558"/>
      <c r="F10" s="558"/>
      <c r="G10" s="558"/>
      <c r="H10" s="558"/>
      <c r="I10" s="558"/>
      <c r="J10" s="558"/>
      <c r="K10" s="558"/>
      <c r="L10" s="558"/>
      <c r="M10" s="558"/>
      <c r="N10" s="558"/>
      <c r="O10" s="559"/>
    </row>
    <row r="11" spans="1:15">
      <c r="A11" s="219" t="s">
        <v>333</v>
      </c>
      <c r="B11" s="560" t="s">
        <v>334</v>
      </c>
      <c r="C11" s="561"/>
      <c r="D11" s="220" t="s">
        <v>132</v>
      </c>
      <c r="E11" s="562" t="s">
        <v>335</v>
      </c>
      <c r="F11" s="563"/>
      <c r="G11" s="564"/>
      <c r="H11" s="567" t="s">
        <v>336</v>
      </c>
      <c r="I11" s="568"/>
      <c r="J11" s="563"/>
      <c r="K11" s="568"/>
      <c r="L11" s="563"/>
      <c r="M11" s="561"/>
      <c r="N11" s="567" t="s">
        <v>337</v>
      </c>
      <c r="O11" s="569"/>
    </row>
    <row r="12" spans="1:15" ht="49.7" customHeight="1">
      <c r="A12" s="219" t="s">
        <v>275</v>
      </c>
      <c r="B12" s="570" t="str">
        <f>VLOOKUP(A12,'CUADRO PPAL'!B:G,2,FALSE)</f>
        <v>Triturado 3/4" Para Filtro E=0,15</v>
      </c>
      <c r="C12" s="571"/>
      <c r="D12" s="221" t="str">
        <f>VLOOKUP(A12,'CUADRO PPAL'!B:G,3,FALSE)</f>
        <v>M2</v>
      </c>
      <c r="E12" s="565"/>
      <c r="F12" s="566"/>
      <c r="G12" s="566"/>
      <c r="H12" s="222" t="s">
        <v>338</v>
      </c>
      <c r="I12" s="223" t="s">
        <v>339</v>
      </c>
      <c r="J12" s="222" t="s">
        <v>340</v>
      </c>
      <c r="K12" s="223" t="s">
        <v>341</v>
      </c>
      <c r="L12" s="222" t="s">
        <v>342</v>
      </c>
      <c r="M12" s="223" t="s">
        <v>343</v>
      </c>
      <c r="N12" s="222" t="s">
        <v>344</v>
      </c>
      <c r="O12" s="224" t="s">
        <v>345</v>
      </c>
    </row>
    <row r="13" spans="1:15" ht="15" customHeight="1">
      <c r="A13" s="573"/>
      <c r="B13" s="574"/>
      <c r="C13" s="574"/>
      <c r="D13" s="575"/>
      <c r="E13" s="552" t="s">
        <v>365</v>
      </c>
      <c r="F13" s="553"/>
      <c r="G13" s="553"/>
      <c r="H13" s="225"/>
      <c r="I13" s="217"/>
      <c r="J13" s="225">
        <v>15</v>
      </c>
      <c r="K13" s="217">
        <v>27</v>
      </c>
      <c r="L13" s="226"/>
      <c r="M13" s="228">
        <f>J13*K13</f>
        <v>405</v>
      </c>
      <c r="N13" s="225">
        <v>1</v>
      </c>
      <c r="O13" s="227">
        <f>+M13*N13</f>
        <v>405</v>
      </c>
    </row>
    <row r="14" spans="1:15" ht="15" customHeight="1">
      <c r="A14" s="521"/>
      <c r="B14" s="522"/>
      <c r="C14" s="522"/>
      <c r="D14" s="523"/>
      <c r="E14" s="552"/>
      <c r="F14" s="553"/>
      <c r="G14" s="553"/>
      <c r="H14" s="225"/>
      <c r="I14" s="217"/>
      <c r="J14" s="225"/>
      <c r="K14" s="217"/>
      <c r="L14" s="225"/>
      <c r="M14" s="228"/>
      <c r="N14" s="225"/>
      <c r="O14" s="227"/>
    </row>
    <row r="15" spans="1:15" ht="15" customHeight="1">
      <c r="A15" s="521"/>
      <c r="B15" s="522"/>
      <c r="C15" s="522"/>
      <c r="D15" s="523"/>
      <c r="E15" s="552"/>
      <c r="F15" s="553"/>
      <c r="G15" s="553"/>
      <c r="H15" s="225"/>
      <c r="I15" s="217"/>
      <c r="J15" s="225"/>
      <c r="K15" s="217"/>
      <c r="L15" s="225"/>
      <c r="M15" s="228"/>
      <c r="N15" s="225"/>
      <c r="O15" s="227"/>
    </row>
    <row r="16" spans="1:15" ht="15" customHeight="1">
      <c r="A16" s="521"/>
      <c r="B16" s="522"/>
      <c r="C16" s="522"/>
      <c r="D16" s="523"/>
      <c r="E16" s="552"/>
      <c r="F16" s="553"/>
      <c r="G16" s="553"/>
      <c r="H16" s="225"/>
      <c r="I16" s="217"/>
      <c r="J16" s="225"/>
      <c r="K16" s="217"/>
      <c r="L16" s="225"/>
      <c r="M16" s="228"/>
      <c r="N16" s="225"/>
      <c r="O16" s="227"/>
    </row>
    <row r="17" spans="1:15" ht="15" customHeight="1">
      <c r="A17" s="521"/>
      <c r="B17" s="522"/>
      <c r="C17" s="522"/>
      <c r="D17" s="523"/>
      <c r="E17" s="552"/>
      <c r="F17" s="572"/>
      <c r="G17" s="572"/>
      <c r="H17" s="225"/>
      <c r="I17" s="217"/>
      <c r="J17" s="225"/>
      <c r="K17" s="217"/>
      <c r="L17" s="225"/>
      <c r="M17" s="228"/>
      <c r="N17" s="225"/>
      <c r="O17" s="227"/>
    </row>
    <row r="18" spans="1:15" ht="15" customHeight="1">
      <c r="A18" s="521"/>
      <c r="B18" s="522"/>
      <c r="C18" s="522"/>
      <c r="D18" s="523"/>
      <c r="E18" s="552"/>
      <c r="F18" s="553"/>
      <c r="G18" s="553"/>
      <c r="H18" s="225"/>
      <c r="I18" s="217"/>
      <c r="J18" s="225"/>
      <c r="K18" s="217"/>
      <c r="L18" s="225"/>
      <c r="M18" s="228"/>
      <c r="N18" s="225"/>
      <c r="O18" s="227"/>
    </row>
    <row r="19" spans="1:15" ht="15" customHeight="1">
      <c r="A19" s="521"/>
      <c r="B19" s="522"/>
      <c r="C19" s="522"/>
      <c r="D19" s="523"/>
      <c r="E19" s="552"/>
      <c r="F19" s="553"/>
      <c r="G19" s="553"/>
      <c r="H19" s="225"/>
      <c r="I19" s="217"/>
      <c r="J19" s="225"/>
      <c r="K19" s="217"/>
      <c r="L19" s="225"/>
      <c r="M19" s="228"/>
      <c r="N19" s="225"/>
      <c r="O19" s="227"/>
    </row>
    <row r="20" spans="1:15" ht="15" customHeight="1">
      <c r="A20" s="521"/>
      <c r="B20" s="522"/>
      <c r="C20" s="522"/>
      <c r="D20" s="523"/>
      <c r="E20" s="552"/>
      <c r="F20" s="553"/>
      <c r="G20" s="553"/>
      <c r="H20" s="225"/>
      <c r="I20" s="217"/>
      <c r="J20" s="225"/>
      <c r="K20" s="217"/>
      <c r="L20" s="225"/>
      <c r="M20" s="228"/>
      <c r="N20" s="225"/>
      <c r="O20" s="227"/>
    </row>
    <row r="21" spans="1:15" ht="15" customHeight="1">
      <c r="A21" s="521"/>
      <c r="B21" s="522"/>
      <c r="C21" s="522"/>
      <c r="D21" s="523"/>
      <c r="E21" s="552"/>
      <c r="F21" s="553"/>
      <c r="G21" s="553"/>
      <c r="H21" s="225"/>
      <c r="I21" s="217"/>
      <c r="J21" s="225"/>
      <c r="K21" s="217"/>
      <c r="L21" s="225"/>
      <c r="M21" s="228"/>
      <c r="N21" s="225"/>
      <c r="O21" s="227"/>
    </row>
    <row r="22" spans="1:15" ht="15" customHeight="1">
      <c r="A22" s="521"/>
      <c r="B22" s="522"/>
      <c r="C22" s="522"/>
      <c r="D22" s="523"/>
      <c r="E22" s="552"/>
      <c r="F22" s="553"/>
      <c r="G22" s="553"/>
      <c r="H22" s="225"/>
      <c r="I22" s="217"/>
      <c r="J22" s="225"/>
      <c r="K22" s="217"/>
      <c r="L22" s="225"/>
      <c r="M22" s="228"/>
      <c r="N22" s="225"/>
      <c r="O22" s="227"/>
    </row>
    <row r="23" spans="1:15" ht="15" customHeight="1">
      <c r="A23" s="521"/>
      <c r="B23" s="522"/>
      <c r="C23" s="522"/>
      <c r="D23" s="523"/>
      <c r="E23" s="552"/>
      <c r="F23" s="553"/>
      <c r="G23" s="553"/>
      <c r="H23" s="225"/>
      <c r="I23" s="217"/>
      <c r="J23" s="225"/>
      <c r="K23" s="217"/>
      <c r="L23" s="225"/>
      <c r="M23" s="228"/>
      <c r="N23" s="225"/>
      <c r="O23" s="227"/>
    </row>
    <row r="24" spans="1:15" ht="15" customHeight="1">
      <c r="A24" s="521"/>
      <c r="B24" s="522"/>
      <c r="C24" s="522"/>
      <c r="D24" s="523"/>
      <c r="E24" s="552"/>
      <c r="F24" s="553"/>
      <c r="G24" s="553"/>
      <c r="H24" s="225"/>
      <c r="I24" s="217"/>
      <c r="J24" s="225"/>
      <c r="K24" s="217"/>
      <c r="L24" s="225"/>
      <c r="M24" s="228"/>
      <c r="N24" s="225"/>
      <c r="O24" s="227"/>
    </row>
    <row r="25" spans="1:15" ht="15" customHeight="1">
      <c r="A25" s="521"/>
      <c r="B25" s="522"/>
      <c r="C25" s="522"/>
      <c r="D25" s="523"/>
      <c r="E25" s="552"/>
      <c r="F25" s="553"/>
      <c r="G25" s="553"/>
      <c r="H25" s="225"/>
      <c r="I25" s="217"/>
      <c r="J25" s="225"/>
      <c r="K25" s="217"/>
      <c r="L25" s="225"/>
      <c r="M25" s="228"/>
      <c r="N25" s="225"/>
      <c r="O25" s="227"/>
    </row>
    <row r="26" spans="1:15" ht="15" customHeight="1">
      <c r="A26" s="521"/>
      <c r="B26" s="522"/>
      <c r="C26" s="522"/>
      <c r="D26" s="523"/>
      <c r="E26" s="552"/>
      <c r="F26" s="553"/>
      <c r="G26" s="553"/>
      <c r="H26" s="225"/>
      <c r="I26" s="217"/>
      <c r="J26" s="225"/>
      <c r="K26" s="217"/>
      <c r="L26" s="225"/>
      <c r="M26" s="228"/>
      <c r="N26" s="225"/>
      <c r="O26" s="227"/>
    </row>
    <row r="27" spans="1:15" ht="15" customHeight="1">
      <c r="A27" s="521"/>
      <c r="B27" s="522"/>
      <c r="C27" s="522"/>
      <c r="D27" s="523"/>
      <c r="E27" s="552"/>
      <c r="F27" s="553"/>
      <c r="G27" s="553"/>
      <c r="H27" s="225"/>
      <c r="I27" s="217"/>
      <c r="J27" s="225"/>
      <c r="K27" s="217"/>
      <c r="L27" s="225"/>
      <c r="M27" s="228"/>
      <c r="N27" s="225"/>
      <c r="O27" s="227"/>
    </row>
    <row r="28" spans="1:15" ht="15" customHeight="1">
      <c r="A28" s="521"/>
      <c r="B28" s="522"/>
      <c r="C28" s="522"/>
      <c r="D28" s="523"/>
      <c r="E28" s="552"/>
      <c r="F28" s="553"/>
      <c r="G28" s="553"/>
      <c r="H28" s="225"/>
      <c r="I28" s="217"/>
      <c r="J28" s="225"/>
      <c r="K28" s="217"/>
      <c r="L28" s="225"/>
      <c r="M28" s="228"/>
      <c r="N28" s="225"/>
      <c r="O28" s="227"/>
    </row>
    <row r="29" spans="1:15" ht="15" customHeight="1">
      <c r="A29" s="521"/>
      <c r="B29" s="522"/>
      <c r="C29" s="522"/>
      <c r="D29" s="523"/>
      <c r="E29" s="552"/>
      <c r="F29" s="553"/>
      <c r="G29" s="553"/>
      <c r="H29" s="225"/>
      <c r="I29" s="217"/>
      <c r="J29" s="225"/>
      <c r="K29" s="217"/>
      <c r="L29" s="225"/>
      <c r="M29" s="228"/>
      <c r="N29" s="225"/>
      <c r="O29" s="227"/>
    </row>
    <row r="30" spans="1:15" ht="15" customHeight="1">
      <c r="A30" s="521"/>
      <c r="B30" s="522"/>
      <c r="C30" s="522"/>
      <c r="D30" s="523"/>
      <c r="E30" s="552"/>
      <c r="F30" s="553"/>
      <c r="G30" s="553"/>
      <c r="H30" s="225"/>
      <c r="I30" s="217"/>
      <c r="J30" s="225"/>
      <c r="K30" s="217"/>
      <c r="L30" s="225"/>
      <c r="M30" s="228"/>
      <c r="N30" s="225"/>
      <c r="O30" s="227"/>
    </row>
    <row r="31" spans="1:15" ht="15" customHeight="1">
      <c r="A31" s="521"/>
      <c r="B31" s="522"/>
      <c r="C31" s="522"/>
      <c r="D31" s="523"/>
      <c r="E31" s="552"/>
      <c r="F31" s="553"/>
      <c r="G31" s="553"/>
      <c r="H31" s="225"/>
      <c r="I31" s="217"/>
      <c r="J31" s="225"/>
      <c r="K31" s="217"/>
      <c r="L31" s="225"/>
      <c r="M31" s="228"/>
      <c r="N31" s="225"/>
      <c r="O31" s="227"/>
    </row>
    <row r="32" spans="1:15" ht="15" customHeight="1">
      <c r="A32" s="521"/>
      <c r="B32" s="522"/>
      <c r="C32" s="522"/>
      <c r="D32" s="523"/>
      <c r="E32" s="552"/>
      <c r="F32" s="553"/>
      <c r="G32" s="553"/>
      <c r="H32" s="225"/>
      <c r="I32" s="217"/>
      <c r="J32" s="225"/>
      <c r="K32" s="217"/>
      <c r="L32" s="225"/>
      <c r="M32" s="228"/>
      <c r="N32" s="225"/>
      <c r="O32" s="227"/>
    </row>
    <row r="33" spans="1:15" ht="15" customHeight="1">
      <c r="A33" s="521"/>
      <c r="B33" s="522"/>
      <c r="C33" s="522"/>
      <c r="D33" s="523"/>
      <c r="E33" s="552"/>
      <c r="F33" s="553"/>
      <c r="G33" s="553"/>
      <c r="H33" s="225"/>
      <c r="I33" s="217"/>
      <c r="J33" s="225"/>
      <c r="K33" s="217"/>
      <c r="L33" s="225"/>
      <c r="M33" s="228"/>
      <c r="N33" s="225"/>
      <c r="O33" s="227"/>
    </row>
    <row r="34" spans="1:15" ht="15" customHeight="1">
      <c r="A34" s="521"/>
      <c r="B34" s="522"/>
      <c r="C34" s="522"/>
      <c r="D34" s="523"/>
      <c r="E34" s="552"/>
      <c r="F34" s="572"/>
      <c r="G34" s="572"/>
      <c r="H34" s="225"/>
      <c r="I34" s="217"/>
      <c r="J34" s="225"/>
      <c r="K34" s="217"/>
      <c r="L34" s="225"/>
      <c r="M34" s="228"/>
      <c r="N34" s="225"/>
      <c r="O34" s="218" t="s">
        <v>346</v>
      </c>
    </row>
    <row r="35" spans="1:15" ht="15" customHeight="1">
      <c r="A35" s="521"/>
      <c r="B35" s="522"/>
      <c r="C35" s="522"/>
      <c r="D35" s="523"/>
      <c r="E35" s="552"/>
      <c r="F35" s="572"/>
      <c r="G35" s="572"/>
      <c r="H35" s="225"/>
      <c r="I35" s="217"/>
      <c r="J35" s="225"/>
      <c r="K35" s="217"/>
      <c r="L35" s="225"/>
      <c r="M35" s="228"/>
      <c r="N35" s="225"/>
      <c r="O35" s="218" t="s">
        <v>346</v>
      </c>
    </row>
    <row r="36" spans="1:15" ht="15" customHeight="1">
      <c r="A36" s="521"/>
      <c r="B36" s="522"/>
      <c r="C36" s="522"/>
      <c r="D36" s="523"/>
      <c r="E36" s="552"/>
      <c r="F36" s="572"/>
      <c r="G36" s="572"/>
      <c r="H36" s="225"/>
      <c r="I36" s="217"/>
      <c r="J36" s="225"/>
      <c r="K36" s="217"/>
      <c r="L36" s="225"/>
      <c r="M36" s="228"/>
      <c r="N36" s="225"/>
      <c r="O36" s="218" t="s">
        <v>346</v>
      </c>
    </row>
    <row r="37" spans="1:15" ht="15" customHeight="1">
      <c r="A37" s="521"/>
      <c r="B37" s="522"/>
      <c r="C37" s="522"/>
      <c r="D37" s="523"/>
      <c r="E37" s="552"/>
      <c r="F37" s="572"/>
      <c r="G37" s="572"/>
      <c r="H37" s="225"/>
      <c r="I37" s="217"/>
      <c r="J37" s="225"/>
      <c r="K37" s="217"/>
      <c r="L37" s="225"/>
      <c r="M37" s="228"/>
      <c r="N37" s="225"/>
      <c r="O37" s="218" t="s">
        <v>346</v>
      </c>
    </row>
    <row r="38" spans="1:15" ht="15" customHeight="1">
      <c r="A38" s="521"/>
      <c r="B38" s="522"/>
      <c r="C38" s="522"/>
      <c r="D38" s="523"/>
      <c r="E38" s="552"/>
      <c r="F38" s="572"/>
      <c r="G38" s="572"/>
      <c r="H38" s="225"/>
      <c r="I38" s="217"/>
      <c r="J38" s="225"/>
      <c r="K38" s="217"/>
      <c r="L38" s="225"/>
      <c r="M38" s="228"/>
      <c r="N38" s="225"/>
      <c r="O38" s="218" t="s">
        <v>346</v>
      </c>
    </row>
    <row r="39" spans="1:15" ht="15" customHeight="1">
      <c r="A39" s="521"/>
      <c r="B39" s="522"/>
      <c r="C39" s="522"/>
      <c r="D39" s="523"/>
      <c r="E39" s="552"/>
      <c r="F39" s="572"/>
      <c r="G39" s="572"/>
      <c r="H39" s="225"/>
      <c r="I39" s="217"/>
      <c r="J39" s="225"/>
      <c r="K39" s="217"/>
      <c r="L39" s="225"/>
      <c r="M39" s="217"/>
      <c r="N39" s="225"/>
      <c r="O39" s="218" t="s">
        <v>346</v>
      </c>
    </row>
    <row r="40" spans="1:15" ht="15" customHeight="1">
      <c r="A40" s="521"/>
      <c r="B40" s="522"/>
      <c r="C40" s="522"/>
      <c r="D40" s="523"/>
      <c r="E40" s="552"/>
      <c r="F40" s="572"/>
      <c r="G40" s="572"/>
      <c r="H40" s="225"/>
      <c r="I40" s="217"/>
      <c r="J40" s="225"/>
      <c r="K40" s="217"/>
      <c r="L40" s="225"/>
      <c r="M40" s="217"/>
      <c r="N40" s="225"/>
      <c r="O40" s="218" t="s">
        <v>346</v>
      </c>
    </row>
    <row r="41" spans="1:15" ht="15" customHeight="1">
      <c r="A41" s="521"/>
      <c r="B41" s="522"/>
      <c r="C41" s="522"/>
      <c r="D41" s="523"/>
      <c r="E41" s="552"/>
      <c r="F41" s="572"/>
      <c r="G41" s="572"/>
      <c r="H41" s="225"/>
      <c r="I41" s="217"/>
      <c r="J41" s="225"/>
      <c r="K41" s="217"/>
      <c r="L41" s="225"/>
      <c r="M41" s="217"/>
      <c r="N41" s="225"/>
      <c r="O41" s="218" t="s">
        <v>346</v>
      </c>
    </row>
    <row r="42" spans="1:15" ht="15" customHeight="1">
      <c r="A42" s="521"/>
      <c r="B42" s="522"/>
      <c r="C42" s="522"/>
      <c r="D42" s="523"/>
      <c r="E42" s="586"/>
      <c r="F42" s="587"/>
      <c r="G42" s="587"/>
      <c r="H42" s="229"/>
      <c r="I42" s="217"/>
      <c r="J42" s="229"/>
      <c r="K42" s="217"/>
      <c r="L42" s="229"/>
      <c r="M42" s="217"/>
      <c r="N42" s="229"/>
      <c r="O42" s="218" t="s">
        <v>346</v>
      </c>
    </row>
    <row r="43" spans="1:15" ht="15.75" customHeight="1">
      <c r="A43" s="230" t="s">
        <v>347</v>
      </c>
      <c r="B43" s="231"/>
      <c r="C43" s="231"/>
      <c r="D43" s="231"/>
      <c r="E43" s="231"/>
      <c r="F43" s="231"/>
      <c r="G43" s="232"/>
      <c r="H43" s="233" t="s">
        <v>348</v>
      </c>
      <c r="I43" s="234"/>
      <c r="J43" s="235"/>
      <c r="K43" s="234"/>
      <c r="L43" s="235"/>
      <c r="M43" s="234"/>
      <c r="N43" s="235"/>
      <c r="O43" s="236"/>
    </row>
    <row r="44" spans="1:15" ht="15.75" customHeight="1">
      <c r="A44" s="588"/>
      <c r="B44" s="522"/>
      <c r="C44" s="522"/>
      <c r="D44" s="522"/>
      <c r="E44" s="522"/>
      <c r="F44" s="522"/>
      <c r="G44" s="589"/>
      <c r="H44" s="233" t="s">
        <v>349</v>
      </c>
      <c r="I44" s="235" t="s">
        <v>350</v>
      </c>
      <c r="J44" s="235"/>
      <c r="K44" s="560" t="s">
        <v>351</v>
      </c>
      <c r="L44" s="568"/>
      <c r="M44" s="561"/>
      <c r="N44" s="576">
        <f>ROUND(SUM(O13:O42),2)</f>
        <v>405</v>
      </c>
      <c r="O44" s="569"/>
    </row>
    <row r="45" spans="1:15" ht="15.75" customHeight="1">
      <c r="A45" s="590"/>
      <c r="B45" s="522"/>
      <c r="C45" s="522"/>
      <c r="D45" s="522"/>
      <c r="E45" s="522"/>
      <c r="F45" s="522"/>
      <c r="G45" s="589"/>
      <c r="H45" s="233" t="s">
        <v>352</v>
      </c>
      <c r="I45" s="235" t="s">
        <v>353</v>
      </c>
      <c r="J45" s="235"/>
      <c r="K45" s="237"/>
      <c r="L45" s="237"/>
      <c r="M45" s="237"/>
      <c r="N45" s="238"/>
      <c r="O45" s="239"/>
    </row>
    <row r="46" spans="1:15" ht="15.75" customHeight="1">
      <c r="A46" s="590"/>
      <c r="B46" s="522"/>
      <c r="C46" s="522"/>
      <c r="D46" s="522"/>
      <c r="E46" s="522"/>
      <c r="F46" s="522"/>
      <c r="G46" s="589"/>
      <c r="H46" s="233" t="s">
        <v>354</v>
      </c>
      <c r="I46" s="235" t="s">
        <v>355</v>
      </c>
      <c r="J46" s="235"/>
      <c r="K46" s="560" t="s">
        <v>356</v>
      </c>
      <c r="L46" s="568"/>
      <c r="M46" s="561"/>
      <c r="N46" s="576">
        <f>ROUND(N44,2)</f>
        <v>405</v>
      </c>
      <c r="O46" s="577"/>
    </row>
    <row r="47" spans="1:15" ht="15.75" customHeight="1">
      <c r="A47" s="590"/>
      <c r="B47" s="522"/>
      <c r="C47" s="522"/>
      <c r="D47" s="522"/>
      <c r="E47" s="522"/>
      <c r="F47" s="522"/>
      <c r="G47" s="589"/>
      <c r="H47" s="233" t="s">
        <v>357</v>
      </c>
      <c r="I47" s="235" t="s">
        <v>358</v>
      </c>
      <c r="J47" s="235"/>
      <c r="K47" s="235"/>
      <c r="L47" s="235"/>
      <c r="M47" s="235"/>
      <c r="N47" s="235"/>
      <c r="O47" s="240"/>
    </row>
    <row r="48" spans="1:15" ht="15.75" customHeight="1">
      <c r="A48" s="590"/>
      <c r="B48" s="522"/>
      <c r="C48" s="522"/>
      <c r="D48" s="522"/>
      <c r="E48" s="522"/>
      <c r="F48" s="522"/>
      <c r="G48" s="589"/>
      <c r="H48" s="233" t="s">
        <v>359</v>
      </c>
      <c r="I48" s="235" t="s">
        <v>360</v>
      </c>
      <c r="J48" s="235"/>
      <c r="K48" s="235"/>
      <c r="L48" s="235"/>
      <c r="M48" s="235"/>
      <c r="N48" s="235"/>
      <c r="O48" s="240"/>
    </row>
    <row r="49" spans="1:15" ht="15.75" customHeight="1">
      <c r="A49" s="590"/>
      <c r="B49" s="585"/>
      <c r="C49" s="585"/>
      <c r="D49" s="585"/>
      <c r="E49" s="585"/>
      <c r="F49" s="585"/>
      <c r="G49" s="591"/>
      <c r="H49" s="233" t="s">
        <v>361</v>
      </c>
      <c r="I49" s="235" t="s">
        <v>362</v>
      </c>
      <c r="J49" s="235"/>
      <c r="K49" s="235"/>
      <c r="L49" s="235"/>
      <c r="M49" s="235"/>
      <c r="N49" s="235"/>
      <c r="O49" s="240"/>
    </row>
    <row r="50" spans="1:15" ht="36" customHeight="1">
      <c r="A50" s="266" t="s">
        <v>363</v>
      </c>
      <c r="B50" s="267"/>
      <c r="C50" s="267"/>
      <c r="D50" s="268"/>
      <c r="E50" s="269"/>
      <c r="F50" s="270"/>
      <c r="G50" s="270"/>
      <c r="H50" s="270"/>
      <c r="I50" s="270"/>
      <c r="J50" s="270"/>
      <c r="K50" s="270"/>
      <c r="L50" s="270"/>
      <c r="M50" s="270"/>
      <c r="N50" s="270"/>
      <c r="O50" s="271"/>
    </row>
    <row r="51" spans="1:15" ht="15.75" customHeight="1">
      <c r="A51" s="578" t="s">
        <v>418</v>
      </c>
      <c r="B51" s="579"/>
      <c r="C51" s="579"/>
      <c r="D51" s="580"/>
      <c r="E51" s="246"/>
      <c r="F51" s="247"/>
      <c r="G51" s="247"/>
      <c r="H51" s="247"/>
      <c r="I51" s="247"/>
      <c r="J51" s="247"/>
      <c r="K51" s="247"/>
      <c r="L51" s="247"/>
      <c r="M51" s="247"/>
      <c r="N51" s="247"/>
      <c r="O51" s="253"/>
    </row>
    <row r="52" spans="1:15" ht="15.75" customHeight="1">
      <c r="A52" s="581" t="s">
        <v>409</v>
      </c>
      <c r="B52" s="582"/>
      <c r="C52" s="582"/>
      <c r="D52" s="583"/>
      <c r="E52" s="254"/>
      <c r="F52" s="255"/>
      <c r="G52" s="255"/>
      <c r="H52" s="255"/>
      <c r="I52" s="255"/>
      <c r="J52" s="255"/>
      <c r="K52" s="255"/>
      <c r="L52" s="255"/>
      <c r="M52" s="255"/>
      <c r="N52" s="255"/>
      <c r="O52" s="256"/>
    </row>
    <row r="53" spans="1:15" ht="15.75" customHeight="1">
      <c r="A53" s="584"/>
      <c r="B53" s="522"/>
      <c r="C53" s="522"/>
      <c r="D53" s="585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</row>
    <row r="54" spans="1:15" ht="15" customHeight="1">
      <c r="I54" s="215"/>
      <c r="J54" s="215"/>
      <c r="K54" s="215"/>
      <c r="L54" s="215"/>
      <c r="M54" s="215"/>
      <c r="N54" s="215"/>
      <c r="O54" s="215"/>
    </row>
    <row r="55" spans="1:15" ht="15" customHeight="1">
      <c r="I55" s="215"/>
      <c r="J55" s="215"/>
      <c r="K55" s="215"/>
      <c r="L55" s="215"/>
      <c r="M55" s="215"/>
      <c r="N55" s="215"/>
      <c r="O55" s="215"/>
    </row>
    <row r="57" spans="1:15" ht="15" customHeight="1">
      <c r="C57" s="241"/>
    </row>
  </sheetData>
  <mergeCells count="58">
    <mergeCell ref="A7:B7"/>
    <mergeCell ref="C7:E7"/>
    <mergeCell ref="F7:G7"/>
    <mergeCell ref="H7:O7"/>
    <mergeCell ref="A1:D4"/>
    <mergeCell ref="E1:M4"/>
    <mergeCell ref="N1:O4"/>
    <mergeCell ref="A5:B6"/>
    <mergeCell ref="C5:O6"/>
    <mergeCell ref="B11:C11"/>
    <mergeCell ref="E11:G12"/>
    <mergeCell ref="H11:M11"/>
    <mergeCell ref="N11:O11"/>
    <mergeCell ref="B12:C12"/>
    <mergeCell ref="A8:B8"/>
    <mergeCell ref="C8:E8"/>
    <mergeCell ref="F8:G8"/>
    <mergeCell ref="H8:O8"/>
    <mergeCell ref="A9:O10"/>
    <mergeCell ref="E27:G27"/>
    <mergeCell ref="A13:D42"/>
    <mergeCell ref="E13:G13"/>
    <mergeCell ref="E14:G14"/>
    <mergeCell ref="E15:G15"/>
    <mergeCell ref="E16:G16"/>
    <mergeCell ref="E17:G17"/>
    <mergeCell ref="E18:G18"/>
    <mergeCell ref="E19:G19"/>
    <mergeCell ref="E20:G20"/>
    <mergeCell ref="E21:G21"/>
    <mergeCell ref="E22:G22"/>
    <mergeCell ref="E23:G23"/>
    <mergeCell ref="E24:G24"/>
    <mergeCell ref="E25:G25"/>
    <mergeCell ref="E26:G26"/>
    <mergeCell ref="E39:G39"/>
    <mergeCell ref="E28:G28"/>
    <mergeCell ref="E29:G29"/>
    <mergeCell ref="E30:G30"/>
    <mergeCell ref="E31:G31"/>
    <mergeCell ref="E32:G32"/>
    <mergeCell ref="E33:G33"/>
    <mergeCell ref="E34:G34"/>
    <mergeCell ref="E35:G35"/>
    <mergeCell ref="E36:G36"/>
    <mergeCell ref="E37:G37"/>
    <mergeCell ref="E38:G38"/>
    <mergeCell ref="E40:G40"/>
    <mergeCell ref="E41:G41"/>
    <mergeCell ref="E42:G42"/>
    <mergeCell ref="A44:G49"/>
    <mergeCell ref="K44:M44"/>
    <mergeCell ref="A53:D53"/>
    <mergeCell ref="N44:O44"/>
    <mergeCell ref="K46:M46"/>
    <mergeCell ref="N46:O46"/>
    <mergeCell ref="A51:D51"/>
    <mergeCell ref="A52:D52"/>
  </mergeCells>
  <printOptions horizontalCentered="1" verticalCentered="1"/>
  <pageMargins left="0.70866141732283472" right="0.70866141732283472" top="0.74803149606299213" bottom="0.74803149606299213" header="0" footer="0"/>
  <pageSetup scale="53" fitToHeight="5" orientation="landscape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41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404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386</v>
      </c>
      <c r="D8" s="691"/>
      <c r="E8" s="691"/>
      <c r="F8" s="691"/>
      <c r="G8" s="692"/>
      <c r="H8" s="693" t="s">
        <v>125</v>
      </c>
      <c r="I8" s="695"/>
      <c r="J8" s="722">
        <v>485000</v>
      </c>
      <c r="K8" s="722"/>
    </row>
    <row r="9" spans="1:13" ht="15">
      <c r="A9" s="135"/>
      <c r="B9" s="139" t="s">
        <v>126</v>
      </c>
      <c r="C9" s="690">
        <v>0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215</v>
      </c>
      <c r="C13" s="702"/>
      <c r="D13" s="702"/>
      <c r="E13" s="703"/>
      <c r="F13" s="146" t="s">
        <v>201</v>
      </c>
      <c r="G13" s="139">
        <v>10</v>
      </c>
      <c r="H13" s="147">
        <v>646</v>
      </c>
      <c r="I13" s="139">
        <v>1.19</v>
      </c>
      <c r="J13" s="139">
        <v>1.3</v>
      </c>
      <c r="K13" s="147">
        <f t="shared" ref="K13:K23" si="0">G13*H13*I13*J13</f>
        <v>9993.619999999999</v>
      </c>
      <c r="M13" s="150"/>
    </row>
    <row r="14" spans="1:13" ht="15">
      <c r="A14" s="135"/>
      <c r="B14" s="690" t="s">
        <v>216</v>
      </c>
      <c r="C14" s="691"/>
      <c r="D14" s="691"/>
      <c r="E14" s="692"/>
      <c r="F14" s="146" t="s">
        <v>201</v>
      </c>
      <c r="G14" s="139">
        <v>10</v>
      </c>
      <c r="H14" s="147">
        <v>181</v>
      </c>
      <c r="I14" s="139">
        <v>1.19</v>
      </c>
      <c r="J14" s="139">
        <v>1.3</v>
      </c>
      <c r="K14" s="147">
        <f t="shared" si="0"/>
        <v>2800.07</v>
      </c>
      <c r="M14" s="150"/>
    </row>
    <row r="15" spans="1:13" ht="15">
      <c r="A15" s="135"/>
      <c r="B15" s="690" t="s">
        <v>217</v>
      </c>
      <c r="C15" s="691"/>
      <c r="D15" s="691"/>
      <c r="E15" s="692"/>
      <c r="F15" s="146" t="s">
        <v>201</v>
      </c>
      <c r="G15" s="139">
        <v>2</v>
      </c>
      <c r="H15" s="147">
        <v>52226</v>
      </c>
      <c r="I15" s="139">
        <v>1.19</v>
      </c>
      <c r="J15" s="139">
        <v>1.3</v>
      </c>
      <c r="K15" s="147">
        <f t="shared" si="0"/>
        <v>161587.24400000001</v>
      </c>
      <c r="M15" s="150"/>
    </row>
    <row r="16" spans="1:13" ht="32.25" customHeight="1">
      <c r="A16" s="135"/>
      <c r="B16" s="690" t="s">
        <v>218</v>
      </c>
      <c r="C16" s="691"/>
      <c r="D16" s="691"/>
      <c r="E16" s="692"/>
      <c r="F16" s="146" t="s">
        <v>201</v>
      </c>
      <c r="G16" s="139">
        <v>2</v>
      </c>
      <c r="H16" s="147">
        <v>12868</v>
      </c>
      <c r="I16" s="139">
        <v>1.19</v>
      </c>
      <c r="J16" s="139">
        <v>1.3</v>
      </c>
      <c r="K16" s="147">
        <f t="shared" si="0"/>
        <v>39813.592000000004</v>
      </c>
      <c r="M16" s="150"/>
    </row>
    <row r="17" spans="1:13" ht="15">
      <c r="A17" s="135"/>
      <c r="B17" s="690" t="s">
        <v>219</v>
      </c>
      <c r="C17" s="691"/>
      <c r="D17" s="691"/>
      <c r="E17" s="692"/>
      <c r="F17" s="146" t="s">
        <v>201</v>
      </c>
      <c r="G17" s="139">
        <v>3</v>
      </c>
      <c r="H17" s="147">
        <v>2571</v>
      </c>
      <c r="I17" s="139">
        <v>1.19</v>
      </c>
      <c r="J17" s="139">
        <v>1.3</v>
      </c>
      <c r="K17" s="147">
        <f t="shared" si="0"/>
        <v>11932.011</v>
      </c>
      <c r="M17" s="150"/>
    </row>
    <row r="18" spans="1:13" ht="15">
      <c r="A18" s="135"/>
      <c r="B18" s="690" t="s">
        <v>220</v>
      </c>
      <c r="C18" s="691"/>
      <c r="D18" s="691"/>
      <c r="E18" s="692"/>
      <c r="F18" s="146" t="s">
        <v>201</v>
      </c>
      <c r="G18" s="139">
        <v>1</v>
      </c>
      <c r="H18" s="147">
        <v>70000</v>
      </c>
      <c r="I18" s="139">
        <v>1.19</v>
      </c>
      <c r="J18" s="139">
        <v>1.3</v>
      </c>
      <c r="K18" s="147">
        <f t="shared" si="0"/>
        <v>108290</v>
      </c>
    </row>
    <row r="19" spans="1:13" ht="15">
      <c r="A19" s="135"/>
      <c r="B19" s="690" t="s">
        <v>221</v>
      </c>
      <c r="C19" s="691"/>
      <c r="D19" s="691"/>
      <c r="E19" s="692"/>
      <c r="F19" s="146" t="s">
        <v>201</v>
      </c>
      <c r="G19" s="139">
        <v>1</v>
      </c>
      <c r="H19" s="147">
        <v>50000</v>
      </c>
      <c r="I19" s="139">
        <v>1.19</v>
      </c>
      <c r="J19" s="139">
        <v>1.3</v>
      </c>
      <c r="K19" s="147">
        <f t="shared" si="0"/>
        <v>77350</v>
      </c>
    </row>
    <row r="20" spans="1:13" ht="15">
      <c r="A20" s="135"/>
      <c r="B20" s="690"/>
      <c r="C20" s="691"/>
      <c r="D20" s="691"/>
      <c r="E20" s="692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0"/>
      <c r="C21" s="691"/>
      <c r="D21" s="691"/>
      <c r="E21" s="692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0"/>
      <c r="C22" s="691"/>
      <c r="D22" s="691"/>
      <c r="E22" s="692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0"/>
      <c r="C23" s="691"/>
      <c r="D23" s="691"/>
      <c r="E23" s="692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411766.53700000001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/>
      <c r="C27" s="691"/>
      <c r="D27" s="691"/>
      <c r="E27" s="692"/>
      <c r="F27" s="146"/>
      <c r="G27" s="139"/>
      <c r="H27" s="147"/>
      <c r="I27" s="139"/>
      <c r="J27" s="139">
        <v>1.3</v>
      </c>
      <c r="K27" s="147">
        <f>G27*H27*I27*J27</f>
        <v>0</v>
      </c>
      <c r="M27" s="150"/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>
        <f t="shared" ref="K28" si="1">G28*H28*I28*J28</f>
        <v>0</v>
      </c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v>260915</v>
      </c>
      <c r="I34" s="139" t="s">
        <v>146</v>
      </c>
      <c r="J34" s="139">
        <v>1.3</v>
      </c>
      <c r="K34" s="147">
        <f>G34*H34*J34</f>
        <v>339189.5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339189.5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750956.03700000001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42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405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386</v>
      </c>
      <c r="D8" s="691"/>
      <c r="E8" s="691"/>
      <c r="F8" s="691"/>
      <c r="G8" s="692"/>
      <c r="H8" s="693" t="s">
        <v>125</v>
      </c>
      <c r="I8" s="695"/>
      <c r="J8" s="722">
        <v>1900000</v>
      </c>
      <c r="K8" s="722"/>
    </row>
    <row r="9" spans="1:13" ht="15">
      <c r="A9" s="135"/>
      <c r="B9" s="139" t="s">
        <v>126</v>
      </c>
      <c r="C9" s="690">
        <v>0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215</v>
      </c>
      <c r="C13" s="702"/>
      <c r="D13" s="702"/>
      <c r="E13" s="703"/>
      <c r="F13" s="146" t="s">
        <v>201</v>
      </c>
      <c r="G13" s="139">
        <v>3</v>
      </c>
      <c r="H13" s="147">
        <v>646</v>
      </c>
      <c r="I13" s="139">
        <v>1.19</v>
      </c>
      <c r="J13" s="139">
        <v>1.3</v>
      </c>
      <c r="K13" s="147">
        <f t="shared" ref="K13:K23" si="0">G13*H13*I13*J13</f>
        <v>2998.0859999999998</v>
      </c>
      <c r="M13" s="150"/>
    </row>
    <row r="14" spans="1:13" ht="15">
      <c r="A14" s="135"/>
      <c r="B14" s="690" t="s">
        <v>216</v>
      </c>
      <c r="C14" s="691"/>
      <c r="D14" s="691"/>
      <c r="E14" s="692"/>
      <c r="F14" s="146" t="s">
        <v>201</v>
      </c>
      <c r="G14" s="139">
        <v>1</v>
      </c>
      <c r="H14" s="147">
        <v>181</v>
      </c>
      <c r="I14" s="139">
        <v>1.19</v>
      </c>
      <c r="J14" s="139">
        <v>1.3</v>
      </c>
      <c r="K14" s="147">
        <f t="shared" si="0"/>
        <v>280.00700000000001</v>
      </c>
      <c r="M14" s="150"/>
    </row>
    <row r="15" spans="1:13" ht="15">
      <c r="A15" s="135"/>
      <c r="B15" s="690" t="s">
        <v>222</v>
      </c>
      <c r="C15" s="691"/>
      <c r="D15" s="691"/>
      <c r="E15" s="692"/>
      <c r="F15" s="146" t="s">
        <v>201</v>
      </c>
      <c r="G15" s="139">
        <v>10</v>
      </c>
      <c r="H15" s="147">
        <v>12000</v>
      </c>
      <c r="I15" s="139">
        <v>1.19</v>
      </c>
      <c r="J15" s="139">
        <v>1.3</v>
      </c>
      <c r="K15" s="147">
        <f t="shared" si="0"/>
        <v>185640</v>
      </c>
      <c r="M15" s="150"/>
    </row>
    <row r="16" spans="1:13" ht="32.25" customHeight="1">
      <c r="A16" s="135"/>
      <c r="B16" s="701" t="s">
        <v>223</v>
      </c>
      <c r="C16" s="702"/>
      <c r="D16" s="702"/>
      <c r="E16" s="703"/>
      <c r="F16" s="146" t="s">
        <v>201</v>
      </c>
      <c r="G16" s="139">
        <v>2</v>
      </c>
      <c r="H16" s="147">
        <v>12751</v>
      </c>
      <c r="I16" s="139">
        <v>1.19</v>
      </c>
      <c r="J16" s="139">
        <v>1.3</v>
      </c>
      <c r="K16" s="147">
        <f t="shared" si="0"/>
        <v>39451.593999999997</v>
      </c>
      <c r="M16" s="150"/>
    </row>
    <row r="17" spans="1:13" ht="15">
      <c r="A17" s="135"/>
      <c r="B17" s="690" t="s">
        <v>224</v>
      </c>
      <c r="C17" s="691"/>
      <c r="D17" s="691"/>
      <c r="E17" s="692"/>
      <c r="F17" s="146" t="s">
        <v>201</v>
      </c>
      <c r="G17" s="139">
        <v>3</v>
      </c>
      <c r="H17" s="147">
        <v>59917</v>
      </c>
      <c r="I17" s="139">
        <v>1.19</v>
      </c>
      <c r="J17" s="139">
        <v>1.3</v>
      </c>
      <c r="K17" s="147">
        <f t="shared" si="0"/>
        <v>278074.79700000002</v>
      </c>
      <c r="M17" s="150"/>
    </row>
    <row r="18" spans="1:13" ht="15">
      <c r="A18" s="135"/>
      <c r="B18" s="690" t="s">
        <v>225</v>
      </c>
      <c r="C18" s="691"/>
      <c r="D18" s="691"/>
      <c r="E18" s="692"/>
      <c r="F18" s="146" t="s">
        <v>201</v>
      </c>
      <c r="G18" s="139">
        <v>3</v>
      </c>
      <c r="H18" s="147">
        <v>2500</v>
      </c>
      <c r="I18" s="139">
        <v>1.19</v>
      </c>
      <c r="J18" s="139">
        <v>1.3</v>
      </c>
      <c r="K18" s="147">
        <f t="shared" si="0"/>
        <v>11602.5</v>
      </c>
    </row>
    <row r="19" spans="1:13" ht="15">
      <c r="A19" s="135"/>
      <c r="B19" s="690" t="s">
        <v>226</v>
      </c>
      <c r="C19" s="691"/>
      <c r="D19" s="691"/>
      <c r="E19" s="692"/>
      <c r="F19" s="146" t="s">
        <v>201</v>
      </c>
      <c r="G19" s="139">
        <v>3</v>
      </c>
      <c r="H19" s="147">
        <v>478</v>
      </c>
      <c r="I19" s="139">
        <v>1.19</v>
      </c>
      <c r="J19" s="139">
        <v>1.3</v>
      </c>
      <c r="K19" s="147">
        <f t="shared" si="0"/>
        <v>2218.3980000000001</v>
      </c>
    </row>
    <row r="20" spans="1:13" ht="15">
      <c r="A20" s="135"/>
      <c r="B20" s="690" t="s">
        <v>227</v>
      </c>
      <c r="C20" s="691"/>
      <c r="D20" s="691"/>
      <c r="E20" s="692"/>
      <c r="F20" s="146" t="s">
        <v>201</v>
      </c>
      <c r="G20" s="139">
        <v>6</v>
      </c>
      <c r="H20" s="147">
        <v>7500</v>
      </c>
      <c r="I20" s="139">
        <v>1.19</v>
      </c>
      <c r="J20" s="139">
        <v>1.3</v>
      </c>
      <c r="K20" s="147">
        <f t="shared" si="0"/>
        <v>69615</v>
      </c>
    </row>
    <row r="21" spans="1:13" ht="15">
      <c r="A21" s="135"/>
      <c r="B21" s="690" t="s">
        <v>217</v>
      </c>
      <c r="C21" s="691"/>
      <c r="D21" s="691"/>
      <c r="E21" s="692"/>
      <c r="F21" s="146" t="s">
        <v>201</v>
      </c>
      <c r="G21" s="139">
        <v>1</v>
      </c>
      <c r="H21" s="147">
        <v>52226</v>
      </c>
      <c r="I21" s="139">
        <v>1.19</v>
      </c>
      <c r="J21" s="139">
        <v>1.3</v>
      </c>
      <c r="K21" s="147">
        <f t="shared" si="0"/>
        <v>80793.622000000003</v>
      </c>
    </row>
    <row r="22" spans="1:13" ht="15">
      <c r="A22" s="135"/>
      <c r="B22" s="690" t="s">
        <v>218</v>
      </c>
      <c r="C22" s="691"/>
      <c r="D22" s="691"/>
      <c r="E22" s="692"/>
      <c r="F22" s="146" t="s">
        <v>201</v>
      </c>
      <c r="G22" s="139">
        <v>2</v>
      </c>
      <c r="H22" s="147">
        <v>12868</v>
      </c>
      <c r="I22" s="139">
        <v>1.19</v>
      </c>
      <c r="J22" s="139">
        <v>1.3</v>
      </c>
      <c r="K22" s="147">
        <f t="shared" si="0"/>
        <v>39813.592000000004</v>
      </c>
    </row>
    <row r="23" spans="1:13" ht="15">
      <c r="A23" s="135"/>
      <c r="B23" s="690" t="s">
        <v>219</v>
      </c>
      <c r="C23" s="691"/>
      <c r="D23" s="691"/>
      <c r="E23" s="692"/>
      <c r="F23" s="146" t="s">
        <v>201</v>
      </c>
      <c r="G23" s="139">
        <v>3</v>
      </c>
      <c r="H23" s="147">
        <v>2571</v>
      </c>
      <c r="I23" s="139">
        <v>1.19</v>
      </c>
      <c r="J23" s="139">
        <v>1.3</v>
      </c>
      <c r="K23" s="147">
        <f t="shared" si="0"/>
        <v>11932.011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722419.60699999996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 t="s">
        <v>228</v>
      </c>
      <c r="C27" s="691"/>
      <c r="D27" s="691"/>
      <c r="E27" s="692"/>
      <c r="F27" s="146" t="s">
        <v>201</v>
      </c>
      <c r="G27" s="139">
        <v>3</v>
      </c>
      <c r="H27" s="147">
        <v>202800</v>
      </c>
      <c r="I27" s="139">
        <v>1.19</v>
      </c>
      <c r="J27" s="139">
        <v>1.3</v>
      </c>
      <c r="K27" s="147">
        <f>G27*H27*I27*J27</f>
        <v>941194.8</v>
      </c>
      <c r="M27" s="150"/>
    </row>
    <row r="28" spans="1:13" ht="15">
      <c r="A28" s="135"/>
      <c r="B28" s="690" t="s">
        <v>229</v>
      </c>
      <c r="C28" s="691"/>
      <c r="D28" s="691"/>
      <c r="E28" s="692"/>
      <c r="F28" s="146" t="s">
        <v>201</v>
      </c>
      <c r="G28" s="139">
        <v>3</v>
      </c>
      <c r="H28" s="147">
        <v>125000</v>
      </c>
      <c r="I28" s="139">
        <v>1.19</v>
      </c>
      <c r="J28" s="139">
        <v>1.3</v>
      </c>
      <c r="K28" s="147">
        <f t="shared" ref="K28" si="1">G28*H28*I28*J28</f>
        <v>580125</v>
      </c>
      <c r="M28" s="150"/>
    </row>
    <row r="29" spans="1:13" ht="15">
      <c r="A29" s="135"/>
      <c r="B29" s="690" t="s">
        <v>230</v>
      </c>
      <c r="C29" s="691"/>
      <c r="D29" s="691"/>
      <c r="E29" s="692"/>
      <c r="F29" s="146" t="s">
        <v>201</v>
      </c>
      <c r="G29" s="139">
        <v>3</v>
      </c>
      <c r="H29" s="147">
        <v>2008</v>
      </c>
      <c r="I29" s="139">
        <v>1.19</v>
      </c>
      <c r="J29" s="139">
        <v>1.3</v>
      </c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1521319.8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(K24+K31)*0.2/J34</f>
        <v>345190.67800000001</v>
      </c>
      <c r="I34" s="139" t="s">
        <v>146</v>
      </c>
      <c r="J34" s="139">
        <v>1.3</v>
      </c>
      <c r="K34" s="147">
        <f>G34*H34*J34</f>
        <v>448747.88140000001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448747.88140000001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2692487.2884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43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406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386</v>
      </c>
      <c r="D8" s="691"/>
      <c r="E8" s="691"/>
      <c r="F8" s="691"/>
      <c r="G8" s="692"/>
      <c r="H8" s="693" t="s">
        <v>125</v>
      </c>
      <c r="I8" s="695"/>
      <c r="J8" s="722">
        <v>497000</v>
      </c>
      <c r="K8" s="722"/>
    </row>
    <row r="9" spans="1:13" ht="15">
      <c r="A9" s="135"/>
      <c r="B9" s="139" t="s">
        <v>126</v>
      </c>
      <c r="C9" s="690">
        <v>0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215</v>
      </c>
      <c r="C13" s="702"/>
      <c r="D13" s="702"/>
      <c r="E13" s="703"/>
      <c r="F13" s="146" t="s">
        <v>201</v>
      </c>
      <c r="G13" s="139">
        <v>10</v>
      </c>
      <c r="H13" s="147">
        <v>646</v>
      </c>
      <c r="I13" s="139">
        <v>1.19</v>
      </c>
      <c r="J13" s="139">
        <v>1.3</v>
      </c>
      <c r="K13" s="147">
        <f t="shared" ref="K13:K23" si="0">G13*H13*I13*J13</f>
        <v>9993.619999999999</v>
      </c>
      <c r="M13" s="150"/>
    </row>
    <row r="14" spans="1:13" ht="15">
      <c r="A14" s="135"/>
      <c r="B14" s="690" t="s">
        <v>216</v>
      </c>
      <c r="C14" s="691"/>
      <c r="D14" s="691"/>
      <c r="E14" s="692"/>
      <c r="F14" s="146" t="s">
        <v>201</v>
      </c>
      <c r="G14" s="139">
        <v>10</v>
      </c>
      <c r="H14" s="147">
        <v>181</v>
      </c>
      <c r="I14" s="139">
        <v>1.19</v>
      </c>
      <c r="J14" s="139">
        <v>1.3</v>
      </c>
      <c r="K14" s="147">
        <f t="shared" si="0"/>
        <v>2800.07</v>
      </c>
      <c r="M14" s="150"/>
    </row>
    <row r="15" spans="1:13" ht="15">
      <c r="A15" s="135"/>
      <c r="B15" s="690" t="s">
        <v>217</v>
      </c>
      <c r="C15" s="691"/>
      <c r="D15" s="691"/>
      <c r="E15" s="692"/>
      <c r="F15" s="146" t="s">
        <v>201</v>
      </c>
      <c r="G15" s="139">
        <v>2</v>
      </c>
      <c r="H15" s="147">
        <v>52226</v>
      </c>
      <c r="I15" s="139">
        <v>1.19</v>
      </c>
      <c r="J15" s="139">
        <v>1.3</v>
      </c>
      <c r="K15" s="147">
        <f t="shared" si="0"/>
        <v>161587.24400000001</v>
      </c>
      <c r="M15" s="150"/>
    </row>
    <row r="16" spans="1:13" ht="32.25" customHeight="1">
      <c r="A16" s="135"/>
      <c r="B16" s="690" t="s">
        <v>218</v>
      </c>
      <c r="C16" s="691"/>
      <c r="D16" s="691"/>
      <c r="E16" s="692"/>
      <c r="F16" s="146" t="s">
        <v>201</v>
      </c>
      <c r="G16" s="139">
        <v>2</v>
      </c>
      <c r="H16" s="147">
        <v>12868</v>
      </c>
      <c r="I16" s="139">
        <v>1.19</v>
      </c>
      <c r="J16" s="139">
        <v>1.3</v>
      </c>
      <c r="K16" s="147">
        <f t="shared" si="0"/>
        <v>39813.592000000004</v>
      </c>
      <c r="M16" s="150"/>
    </row>
    <row r="17" spans="1:13" ht="15">
      <c r="A17" s="135"/>
      <c r="B17" s="690" t="s">
        <v>219</v>
      </c>
      <c r="C17" s="691"/>
      <c r="D17" s="691"/>
      <c r="E17" s="692"/>
      <c r="F17" s="146" t="s">
        <v>201</v>
      </c>
      <c r="G17" s="139">
        <v>3</v>
      </c>
      <c r="H17" s="147">
        <v>2571</v>
      </c>
      <c r="I17" s="139">
        <v>1.19</v>
      </c>
      <c r="J17" s="139">
        <v>1.3</v>
      </c>
      <c r="K17" s="147">
        <f t="shared" si="0"/>
        <v>11932.011</v>
      </c>
      <c r="M17" s="150"/>
    </row>
    <row r="18" spans="1:13" ht="15">
      <c r="A18" s="135"/>
      <c r="B18" s="690"/>
      <c r="C18" s="691"/>
      <c r="D18" s="691"/>
      <c r="E18" s="692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0"/>
      <c r="C19" s="691"/>
      <c r="D19" s="691"/>
      <c r="E19" s="692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0"/>
      <c r="C20" s="691"/>
      <c r="D20" s="691"/>
      <c r="E20" s="692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0"/>
      <c r="C21" s="691"/>
      <c r="D21" s="691"/>
      <c r="E21" s="692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0"/>
      <c r="C22" s="691"/>
      <c r="D22" s="691"/>
      <c r="E22" s="692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0"/>
      <c r="C23" s="691"/>
      <c r="D23" s="691"/>
      <c r="E23" s="692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226126.53700000001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/>
      <c r="C27" s="691"/>
      <c r="D27" s="691"/>
      <c r="E27" s="692"/>
      <c r="F27" s="146"/>
      <c r="G27" s="139"/>
      <c r="H27" s="147"/>
      <c r="I27" s="139"/>
      <c r="J27" s="139">
        <v>1.3</v>
      </c>
      <c r="K27" s="147">
        <f>G27*H27*I27*J27</f>
        <v>0</v>
      </c>
      <c r="M27" s="150"/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>
        <f t="shared" ref="K28" si="1">G28*H28*I28*J28</f>
        <v>0</v>
      </c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(K24+K31)*1.5/J34</f>
        <v>260915.23500000002</v>
      </c>
      <c r="I34" s="139" t="s">
        <v>146</v>
      </c>
      <c r="J34" s="139">
        <v>1.3</v>
      </c>
      <c r="K34" s="147">
        <f>G34*H34*J34</f>
        <v>339189.80550000002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339189.80550000002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565316.34250000003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44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378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386</v>
      </c>
      <c r="D8" s="691"/>
      <c r="E8" s="691"/>
      <c r="F8" s="691"/>
      <c r="G8" s="692"/>
      <c r="H8" s="693" t="s">
        <v>125</v>
      </c>
      <c r="I8" s="695"/>
      <c r="J8" s="722">
        <v>1009000</v>
      </c>
      <c r="K8" s="722"/>
    </row>
    <row r="9" spans="1:13" ht="15">
      <c r="A9" s="135"/>
      <c r="B9" s="139" t="s">
        <v>126</v>
      </c>
      <c r="C9" s="690" t="e">
        <v>#REF!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185</v>
      </c>
      <c r="C13" s="702"/>
      <c r="D13" s="702"/>
      <c r="E13" s="703"/>
      <c r="F13" s="146" t="s">
        <v>132</v>
      </c>
      <c r="G13" s="139">
        <v>1</v>
      </c>
      <c r="H13" s="147">
        <f>722411/1.19</f>
        <v>607068.06722689082</v>
      </c>
      <c r="I13" s="139">
        <v>1.19</v>
      </c>
      <c r="J13" s="139">
        <v>1.3</v>
      </c>
      <c r="K13" s="147">
        <f t="shared" ref="K13:K23" si="0">G13*H13*I13*J13</f>
        <v>939134.3</v>
      </c>
      <c r="M13" s="150" t="s">
        <v>186</v>
      </c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939134.3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/>
      <c r="C27" s="691"/>
      <c r="D27" s="691"/>
      <c r="E27" s="692"/>
      <c r="F27" s="146"/>
      <c r="G27" s="139"/>
      <c r="H27" s="147"/>
      <c r="I27" s="139"/>
      <c r="J27" s="139"/>
      <c r="K27" s="147">
        <f>G27*H27*I27*J27</f>
        <v>0</v>
      </c>
      <c r="M27" s="150" t="s">
        <v>148</v>
      </c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>
        <f t="shared" ref="K28" si="1">G28*H28*I28*J28</f>
        <v>0</v>
      </c>
      <c r="M28" s="150" t="s">
        <v>150</v>
      </c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(K24+K31)*0.3/J34</f>
        <v>216723.3</v>
      </c>
      <c r="I34" s="139" t="s">
        <v>146</v>
      </c>
      <c r="J34" s="139">
        <v>1.3</v>
      </c>
      <c r="K34" s="147">
        <f>G34*H34*J34</f>
        <v>281740.28999999998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281740.28999999998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1220874.5900000001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hyperlinks>
    <hyperlink ref="M27" r:id="rId1"/>
    <hyperlink ref="M28" r:id="rId2"/>
    <hyperlink ref="M13" r:id="rId3"/>
  </hyperlinks>
  <pageMargins left="0.7" right="0.7" top="0.75" bottom="0.75" header="0.3" footer="0.3"/>
  <drawing r:id="rId4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45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379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386</v>
      </c>
      <c r="D8" s="691"/>
      <c r="E8" s="691"/>
      <c r="F8" s="691"/>
      <c r="G8" s="692"/>
      <c r="H8" s="693" t="s">
        <v>125</v>
      </c>
      <c r="I8" s="695"/>
      <c r="J8" s="722">
        <v>1330000</v>
      </c>
      <c r="K8" s="722"/>
    </row>
    <row r="9" spans="1:13" ht="15">
      <c r="A9" s="135"/>
      <c r="B9" s="139" t="s">
        <v>126</v>
      </c>
      <c r="C9" s="690" t="e">
        <v>#REF!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187</v>
      </c>
      <c r="C13" s="702"/>
      <c r="D13" s="702"/>
      <c r="E13" s="703"/>
      <c r="F13" s="146" t="s">
        <v>132</v>
      </c>
      <c r="G13" s="139">
        <v>1</v>
      </c>
      <c r="H13" s="147">
        <f>1075841/1.19</f>
        <v>904068.06722689082</v>
      </c>
      <c r="I13" s="139">
        <v>1.19</v>
      </c>
      <c r="J13" s="139">
        <v>1.3</v>
      </c>
      <c r="K13" s="147">
        <f t="shared" ref="K13:K23" si="0">G13*H13*I13*J13</f>
        <v>1398593.3</v>
      </c>
      <c r="M13" s="150" t="s">
        <v>188</v>
      </c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1398593.3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/>
      <c r="C27" s="691"/>
      <c r="D27" s="691"/>
      <c r="E27" s="692"/>
      <c r="F27" s="146"/>
      <c r="G27" s="139"/>
      <c r="H27" s="147"/>
      <c r="I27" s="139"/>
      <c r="J27" s="139"/>
      <c r="K27" s="147">
        <f>G27*H27*I27*J27</f>
        <v>0</v>
      </c>
      <c r="M27" s="150"/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>
        <f t="shared" ref="K28" si="1">G28*H28*I28*J28</f>
        <v>0</v>
      </c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(K24+K31)*0.3/J34</f>
        <v>322752.3</v>
      </c>
      <c r="I34" s="139" t="s">
        <v>146</v>
      </c>
      <c r="J34" s="139">
        <v>1.3</v>
      </c>
      <c r="K34" s="147">
        <f>G34*H34*J34</f>
        <v>419577.99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419577.99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1818171.29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hyperlinks>
    <hyperlink ref="M13" r:id="rId1"/>
  </hyperlinks>
  <pageMargins left="0.7" right="0.7" top="0.75" bottom="0.75" header="0.3" footer="0.3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46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380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386</v>
      </c>
      <c r="D8" s="691"/>
      <c r="E8" s="691"/>
      <c r="F8" s="691"/>
      <c r="G8" s="692"/>
      <c r="H8" s="693" t="s">
        <v>125</v>
      </c>
      <c r="I8" s="695"/>
      <c r="J8" s="722">
        <v>2180000</v>
      </c>
      <c r="K8" s="722"/>
    </row>
    <row r="9" spans="1:13" ht="15">
      <c r="A9" s="135"/>
      <c r="B9" s="139" t="s">
        <v>126</v>
      </c>
      <c r="C9" s="690" t="e">
        <v>#REF!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189</v>
      </c>
      <c r="C13" s="702"/>
      <c r="D13" s="702"/>
      <c r="E13" s="703"/>
      <c r="F13" s="146" t="s">
        <v>132</v>
      </c>
      <c r="G13" s="139">
        <v>1</v>
      </c>
      <c r="H13" s="147">
        <f>1440581/1.19</f>
        <v>1210572.2689075631</v>
      </c>
      <c r="I13" s="139">
        <v>1.19</v>
      </c>
      <c r="J13" s="139">
        <v>1.3</v>
      </c>
      <c r="K13" s="147">
        <f t="shared" ref="K13:K23" si="0">G13*H13*I13*J13</f>
        <v>1872755.3</v>
      </c>
      <c r="M13" s="150" t="s">
        <v>190</v>
      </c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1872755.3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/>
      <c r="C27" s="691"/>
      <c r="D27" s="691"/>
      <c r="E27" s="692"/>
      <c r="F27" s="146"/>
      <c r="G27" s="139"/>
      <c r="H27" s="147"/>
      <c r="I27" s="139"/>
      <c r="J27" s="139"/>
      <c r="K27" s="147">
        <f>G27*H27*I27*J27</f>
        <v>0</v>
      </c>
      <c r="M27" s="150"/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>
        <f t="shared" ref="K28" si="1">G28*H28*I28*J28</f>
        <v>0</v>
      </c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(K24+K31)*0.3/J34</f>
        <v>432174.3</v>
      </c>
      <c r="I34" s="139" t="s">
        <v>146</v>
      </c>
      <c r="J34" s="139">
        <v>1.3</v>
      </c>
      <c r="K34" s="147">
        <f>G34*H34*J34</f>
        <v>561826.59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561826.59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2434581.89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hyperlinks>
    <hyperlink ref="M13" r:id="rId1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O57"/>
  <sheetViews>
    <sheetView view="pageBreakPreview" topLeftCell="A16" zoomScale="75" zoomScaleNormal="70" zoomScaleSheetLayoutView="75" workbookViewId="0">
      <selection activeCell="A51" sqref="A51:D52"/>
    </sheetView>
  </sheetViews>
  <sheetFormatPr baseColWidth="10" defaultColWidth="12.625" defaultRowHeight="15" customHeight="1"/>
  <cols>
    <col min="1" max="1" width="10" style="216" customWidth="1"/>
    <col min="2" max="2" width="8" style="216" customWidth="1"/>
    <col min="3" max="3" width="47.625" style="216" customWidth="1"/>
    <col min="4" max="4" width="24.125" style="216" customWidth="1"/>
    <col min="5" max="5" width="9.25" style="216" customWidth="1"/>
    <col min="6" max="6" width="13.5" style="216" customWidth="1"/>
    <col min="7" max="7" width="14.375" style="216" customWidth="1"/>
    <col min="8" max="15" width="9.25" style="216" customWidth="1"/>
    <col min="16" max="24" width="8" style="215" customWidth="1"/>
    <col min="25" max="16384" width="12.625" style="215"/>
  </cols>
  <sheetData>
    <row r="1" spans="1:15" ht="16.5" customHeight="1">
      <c r="A1" s="518"/>
      <c r="B1" s="519"/>
      <c r="C1" s="519"/>
      <c r="D1" s="520"/>
      <c r="E1" s="527" t="s">
        <v>325</v>
      </c>
      <c r="F1" s="528"/>
      <c r="G1" s="528"/>
      <c r="H1" s="528"/>
      <c r="I1" s="528"/>
      <c r="J1" s="528"/>
      <c r="K1" s="528"/>
      <c r="L1" s="528"/>
      <c r="M1" s="529"/>
      <c r="N1" s="536" t="s">
        <v>326</v>
      </c>
      <c r="O1" s="537"/>
    </row>
    <row r="2" spans="1:15" ht="16.5" customHeight="1">
      <c r="A2" s="521"/>
      <c r="B2" s="522"/>
      <c r="C2" s="522"/>
      <c r="D2" s="523"/>
      <c r="E2" s="530"/>
      <c r="F2" s="531"/>
      <c r="G2" s="531"/>
      <c r="H2" s="531"/>
      <c r="I2" s="531"/>
      <c r="J2" s="531"/>
      <c r="K2" s="531"/>
      <c r="L2" s="531"/>
      <c r="M2" s="532"/>
      <c r="N2" s="538"/>
      <c r="O2" s="539"/>
    </row>
    <row r="3" spans="1:15" ht="16.5" customHeight="1">
      <c r="A3" s="521"/>
      <c r="B3" s="522"/>
      <c r="C3" s="522"/>
      <c r="D3" s="523"/>
      <c r="E3" s="530"/>
      <c r="F3" s="531"/>
      <c r="G3" s="531"/>
      <c r="H3" s="531"/>
      <c r="I3" s="531"/>
      <c r="J3" s="531"/>
      <c r="K3" s="531"/>
      <c r="L3" s="531"/>
      <c r="M3" s="532"/>
      <c r="N3" s="538"/>
      <c r="O3" s="539"/>
    </row>
    <row r="4" spans="1:15" ht="16.5" customHeight="1">
      <c r="A4" s="524"/>
      <c r="B4" s="525"/>
      <c r="C4" s="525"/>
      <c r="D4" s="526"/>
      <c r="E4" s="533"/>
      <c r="F4" s="534"/>
      <c r="G4" s="534"/>
      <c r="H4" s="534"/>
      <c r="I4" s="534"/>
      <c r="J4" s="534"/>
      <c r="K4" s="534"/>
      <c r="L4" s="534"/>
      <c r="M4" s="535"/>
      <c r="N4" s="540"/>
      <c r="O4" s="541"/>
    </row>
    <row r="5" spans="1:15" ht="17.45" customHeight="1">
      <c r="A5" s="542" t="s">
        <v>327</v>
      </c>
      <c r="B5" s="543"/>
      <c r="C5" s="546" t="s">
        <v>370</v>
      </c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8"/>
    </row>
    <row r="6" spans="1:15" ht="17.45" customHeight="1">
      <c r="A6" s="544"/>
      <c r="B6" s="545"/>
      <c r="C6" s="549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1"/>
    </row>
    <row r="7" spans="1:15" ht="16.5" customHeight="1">
      <c r="A7" s="510" t="s">
        <v>328</v>
      </c>
      <c r="B7" s="511"/>
      <c r="C7" s="512" t="s">
        <v>329</v>
      </c>
      <c r="D7" s="512"/>
      <c r="E7" s="513"/>
      <c r="F7" s="514" t="s">
        <v>330</v>
      </c>
      <c r="G7" s="515"/>
      <c r="H7" s="516" t="s">
        <v>146</v>
      </c>
      <c r="I7" s="516"/>
      <c r="J7" s="516"/>
      <c r="K7" s="516"/>
      <c r="L7" s="516"/>
      <c r="M7" s="516"/>
      <c r="N7" s="516"/>
      <c r="O7" s="517"/>
    </row>
    <row r="8" spans="1:15" ht="19.5" customHeight="1">
      <c r="A8" s="510" t="s">
        <v>331</v>
      </c>
      <c r="B8" s="511"/>
      <c r="C8" s="512"/>
      <c r="D8" s="512"/>
      <c r="E8" s="513"/>
      <c r="F8" s="514" t="s">
        <v>332</v>
      </c>
      <c r="G8" s="515"/>
      <c r="H8" s="516"/>
      <c r="I8" s="516"/>
      <c r="J8" s="516"/>
      <c r="K8" s="516"/>
      <c r="L8" s="516"/>
      <c r="M8" s="516"/>
      <c r="N8" s="516"/>
      <c r="O8" s="517"/>
    </row>
    <row r="9" spans="1:15" ht="14.25">
      <c r="A9" s="554" t="s">
        <v>325</v>
      </c>
      <c r="B9" s="555"/>
      <c r="C9" s="555"/>
      <c r="D9" s="555"/>
      <c r="E9" s="555"/>
      <c r="F9" s="555"/>
      <c r="G9" s="555"/>
      <c r="H9" s="555"/>
      <c r="I9" s="555"/>
      <c r="J9" s="555"/>
      <c r="K9" s="555"/>
      <c r="L9" s="555"/>
      <c r="M9" s="555"/>
      <c r="N9" s="555"/>
      <c r="O9" s="556"/>
    </row>
    <row r="10" spans="1:15" ht="14.25">
      <c r="A10" s="557"/>
      <c r="B10" s="558"/>
      <c r="C10" s="558"/>
      <c r="D10" s="558"/>
      <c r="E10" s="558"/>
      <c r="F10" s="558"/>
      <c r="G10" s="558"/>
      <c r="H10" s="558"/>
      <c r="I10" s="558"/>
      <c r="J10" s="558"/>
      <c r="K10" s="558"/>
      <c r="L10" s="558"/>
      <c r="M10" s="558"/>
      <c r="N10" s="558"/>
      <c r="O10" s="559"/>
    </row>
    <row r="11" spans="1:15">
      <c r="A11" s="219" t="s">
        <v>333</v>
      </c>
      <c r="B11" s="560" t="s">
        <v>334</v>
      </c>
      <c r="C11" s="561"/>
      <c r="D11" s="220" t="s">
        <v>132</v>
      </c>
      <c r="E11" s="562" t="s">
        <v>335</v>
      </c>
      <c r="F11" s="563"/>
      <c r="G11" s="564"/>
      <c r="H11" s="567" t="s">
        <v>336</v>
      </c>
      <c r="I11" s="568"/>
      <c r="J11" s="563"/>
      <c r="K11" s="568"/>
      <c r="L11" s="563"/>
      <c r="M11" s="561"/>
      <c r="N11" s="567" t="s">
        <v>337</v>
      </c>
      <c r="O11" s="569"/>
    </row>
    <row r="12" spans="1:15" ht="49.7" customHeight="1">
      <c r="A12" s="219" t="s">
        <v>276</v>
      </c>
      <c r="B12" s="570" t="str">
        <f>VLOOKUP(A12,'CUADRO PPAL'!B:G,2,FALSE)</f>
        <v>Lecho de Arena Lavada E=0,15</v>
      </c>
      <c r="C12" s="571"/>
      <c r="D12" s="221" t="str">
        <f>VLOOKUP(A12,'CUADRO PPAL'!B:G,3,FALSE)</f>
        <v>M2</v>
      </c>
      <c r="E12" s="565"/>
      <c r="F12" s="566"/>
      <c r="G12" s="566"/>
      <c r="H12" s="222" t="s">
        <v>338</v>
      </c>
      <c r="I12" s="223" t="s">
        <v>339</v>
      </c>
      <c r="J12" s="222" t="s">
        <v>340</v>
      </c>
      <c r="K12" s="223" t="s">
        <v>341</v>
      </c>
      <c r="L12" s="222" t="s">
        <v>342</v>
      </c>
      <c r="M12" s="223" t="s">
        <v>343</v>
      </c>
      <c r="N12" s="222" t="s">
        <v>344</v>
      </c>
      <c r="O12" s="224" t="s">
        <v>345</v>
      </c>
    </row>
    <row r="13" spans="1:15" ht="15" customHeight="1">
      <c r="A13" s="573"/>
      <c r="B13" s="574"/>
      <c r="C13" s="574"/>
      <c r="D13" s="575"/>
      <c r="E13" s="552" t="s">
        <v>365</v>
      </c>
      <c r="F13" s="553"/>
      <c r="G13" s="553"/>
      <c r="H13" s="225"/>
      <c r="I13" s="217"/>
      <c r="J13" s="225">
        <v>15</v>
      </c>
      <c r="K13" s="217">
        <v>27</v>
      </c>
      <c r="L13" s="226"/>
      <c r="M13" s="228">
        <f>J13*K13</f>
        <v>405</v>
      </c>
      <c r="N13" s="225">
        <v>1</v>
      </c>
      <c r="O13" s="227">
        <f>+M13*N13</f>
        <v>405</v>
      </c>
    </row>
    <row r="14" spans="1:15" ht="15" customHeight="1">
      <c r="A14" s="521"/>
      <c r="B14" s="522"/>
      <c r="C14" s="522"/>
      <c r="D14" s="523"/>
      <c r="E14" s="552"/>
      <c r="F14" s="553"/>
      <c r="G14" s="553"/>
      <c r="H14" s="225"/>
      <c r="I14" s="217"/>
      <c r="J14" s="225"/>
      <c r="K14" s="217"/>
      <c r="L14" s="225"/>
      <c r="M14" s="228"/>
      <c r="N14" s="225"/>
      <c r="O14" s="227"/>
    </row>
    <row r="15" spans="1:15" ht="15" customHeight="1">
      <c r="A15" s="521"/>
      <c r="B15" s="522"/>
      <c r="C15" s="522"/>
      <c r="D15" s="523"/>
      <c r="E15" s="552"/>
      <c r="F15" s="553"/>
      <c r="G15" s="553"/>
      <c r="H15" s="225"/>
      <c r="I15" s="217"/>
      <c r="J15" s="225"/>
      <c r="K15" s="217"/>
      <c r="L15" s="225"/>
      <c r="M15" s="228"/>
      <c r="N15" s="225"/>
      <c r="O15" s="227"/>
    </row>
    <row r="16" spans="1:15" ht="15" customHeight="1">
      <c r="A16" s="521"/>
      <c r="B16" s="522"/>
      <c r="C16" s="522"/>
      <c r="D16" s="523"/>
      <c r="E16" s="552"/>
      <c r="F16" s="553"/>
      <c r="G16" s="553"/>
      <c r="H16" s="225"/>
      <c r="I16" s="217"/>
      <c r="J16" s="225"/>
      <c r="K16" s="217"/>
      <c r="L16" s="225"/>
      <c r="M16" s="228"/>
      <c r="N16" s="225"/>
      <c r="O16" s="227"/>
    </row>
    <row r="17" spans="1:15" ht="15" customHeight="1">
      <c r="A17" s="521"/>
      <c r="B17" s="522"/>
      <c r="C17" s="522"/>
      <c r="D17" s="523"/>
      <c r="E17" s="552"/>
      <c r="F17" s="572"/>
      <c r="G17" s="572"/>
      <c r="H17" s="225"/>
      <c r="I17" s="217"/>
      <c r="J17" s="225"/>
      <c r="K17" s="217"/>
      <c r="L17" s="225"/>
      <c r="M17" s="228"/>
      <c r="N17" s="225"/>
      <c r="O17" s="227"/>
    </row>
    <row r="18" spans="1:15" ht="15" customHeight="1">
      <c r="A18" s="521"/>
      <c r="B18" s="522"/>
      <c r="C18" s="522"/>
      <c r="D18" s="523"/>
      <c r="E18" s="552"/>
      <c r="F18" s="553"/>
      <c r="G18" s="553"/>
      <c r="H18" s="225"/>
      <c r="I18" s="217"/>
      <c r="J18" s="225"/>
      <c r="K18" s="217"/>
      <c r="L18" s="225"/>
      <c r="M18" s="228"/>
      <c r="N18" s="225"/>
      <c r="O18" s="227"/>
    </row>
    <row r="19" spans="1:15" ht="15" customHeight="1">
      <c r="A19" s="521"/>
      <c r="B19" s="522"/>
      <c r="C19" s="522"/>
      <c r="D19" s="523"/>
      <c r="E19" s="552"/>
      <c r="F19" s="553"/>
      <c r="G19" s="553"/>
      <c r="H19" s="225"/>
      <c r="I19" s="217"/>
      <c r="J19" s="225"/>
      <c r="K19" s="217"/>
      <c r="L19" s="225"/>
      <c r="M19" s="228"/>
      <c r="N19" s="225"/>
      <c r="O19" s="227"/>
    </row>
    <row r="20" spans="1:15" ht="15" customHeight="1">
      <c r="A20" s="521"/>
      <c r="B20" s="522"/>
      <c r="C20" s="522"/>
      <c r="D20" s="523"/>
      <c r="E20" s="552"/>
      <c r="F20" s="553"/>
      <c r="G20" s="553"/>
      <c r="H20" s="225"/>
      <c r="I20" s="217"/>
      <c r="J20" s="225"/>
      <c r="K20" s="217"/>
      <c r="L20" s="225"/>
      <c r="M20" s="228"/>
      <c r="N20" s="225"/>
      <c r="O20" s="227"/>
    </row>
    <row r="21" spans="1:15" ht="15" customHeight="1">
      <c r="A21" s="521"/>
      <c r="B21" s="522"/>
      <c r="C21" s="522"/>
      <c r="D21" s="523"/>
      <c r="E21" s="552"/>
      <c r="F21" s="553"/>
      <c r="G21" s="553"/>
      <c r="H21" s="225"/>
      <c r="I21" s="217"/>
      <c r="J21" s="225"/>
      <c r="K21" s="217"/>
      <c r="L21" s="225"/>
      <c r="M21" s="228"/>
      <c r="N21" s="225"/>
      <c r="O21" s="227"/>
    </row>
    <row r="22" spans="1:15" ht="15" customHeight="1">
      <c r="A22" s="521"/>
      <c r="B22" s="522"/>
      <c r="C22" s="522"/>
      <c r="D22" s="523"/>
      <c r="E22" s="552"/>
      <c r="F22" s="553"/>
      <c r="G22" s="553"/>
      <c r="H22" s="225"/>
      <c r="I22" s="217"/>
      <c r="J22" s="225"/>
      <c r="K22" s="217"/>
      <c r="L22" s="225"/>
      <c r="M22" s="228"/>
      <c r="N22" s="225"/>
      <c r="O22" s="227"/>
    </row>
    <row r="23" spans="1:15" ht="15" customHeight="1">
      <c r="A23" s="521"/>
      <c r="B23" s="522"/>
      <c r="C23" s="522"/>
      <c r="D23" s="523"/>
      <c r="E23" s="552"/>
      <c r="F23" s="553"/>
      <c r="G23" s="553"/>
      <c r="H23" s="225"/>
      <c r="I23" s="217"/>
      <c r="J23" s="225"/>
      <c r="K23" s="217"/>
      <c r="L23" s="225"/>
      <c r="M23" s="228"/>
      <c r="N23" s="225"/>
      <c r="O23" s="227"/>
    </row>
    <row r="24" spans="1:15" ht="15" customHeight="1">
      <c r="A24" s="521"/>
      <c r="B24" s="522"/>
      <c r="C24" s="522"/>
      <c r="D24" s="523"/>
      <c r="E24" s="552"/>
      <c r="F24" s="553"/>
      <c r="G24" s="553"/>
      <c r="H24" s="225"/>
      <c r="I24" s="217"/>
      <c r="J24" s="225"/>
      <c r="K24" s="217"/>
      <c r="L24" s="225"/>
      <c r="M24" s="228"/>
      <c r="N24" s="225"/>
      <c r="O24" s="227"/>
    </row>
    <row r="25" spans="1:15" ht="15" customHeight="1">
      <c r="A25" s="521"/>
      <c r="B25" s="522"/>
      <c r="C25" s="522"/>
      <c r="D25" s="523"/>
      <c r="E25" s="552"/>
      <c r="F25" s="553"/>
      <c r="G25" s="553"/>
      <c r="H25" s="225"/>
      <c r="I25" s="217"/>
      <c r="J25" s="225"/>
      <c r="K25" s="217"/>
      <c r="L25" s="225"/>
      <c r="M25" s="228"/>
      <c r="N25" s="225"/>
      <c r="O25" s="227"/>
    </row>
    <row r="26" spans="1:15" ht="15" customHeight="1">
      <c r="A26" s="521"/>
      <c r="B26" s="522"/>
      <c r="C26" s="522"/>
      <c r="D26" s="523"/>
      <c r="E26" s="552"/>
      <c r="F26" s="553"/>
      <c r="G26" s="553"/>
      <c r="H26" s="225"/>
      <c r="I26" s="217"/>
      <c r="J26" s="225"/>
      <c r="K26" s="217"/>
      <c r="L26" s="225"/>
      <c r="M26" s="228"/>
      <c r="N26" s="225"/>
      <c r="O26" s="227"/>
    </row>
    <row r="27" spans="1:15" ht="15" customHeight="1">
      <c r="A27" s="521"/>
      <c r="B27" s="522"/>
      <c r="C27" s="522"/>
      <c r="D27" s="523"/>
      <c r="E27" s="552"/>
      <c r="F27" s="553"/>
      <c r="G27" s="553"/>
      <c r="H27" s="225"/>
      <c r="I27" s="217"/>
      <c r="J27" s="225"/>
      <c r="K27" s="217"/>
      <c r="L27" s="225"/>
      <c r="M27" s="228"/>
      <c r="N27" s="225"/>
      <c r="O27" s="227"/>
    </row>
    <row r="28" spans="1:15" ht="15" customHeight="1">
      <c r="A28" s="521"/>
      <c r="B28" s="522"/>
      <c r="C28" s="522"/>
      <c r="D28" s="523"/>
      <c r="E28" s="552"/>
      <c r="F28" s="553"/>
      <c r="G28" s="553"/>
      <c r="H28" s="225"/>
      <c r="I28" s="217"/>
      <c r="J28" s="225"/>
      <c r="K28" s="217"/>
      <c r="L28" s="225"/>
      <c r="M28" s="228"/>
      <c r="N28" s="225"/>
      <c r="O28" s="227"/>
    </row>
    <row r="29" spans="1:15" ht="15" customHeight="1">
      <c r="A29" s="521"/>
      <c r="B29" s="522"/>
      <c r="C29" s="522"/>
      <c r="D29" s="523"/>
      <c r="E29" s="552"/>
      <c r="F29" s="553"/>
      <c r="G29" s="553"/>
      <c r="H29" s="225"/>
      <c r="I29" s="217"/>
      <c r="J29" s="225"/>
      <c r="K29" s="217"/>
      <c r="L29" s="225"/>
      <c r="M29" s="228"/>
      <c r="N29" s="225"/>
      <c r="O29" s="227"/>
    </row>
    <row r="30" spans="1:15" ht="15" customHeight="1">
      <c r="A30" s="521"/>
      <c r="B30" s="522"/>
      <c r="C30" s="522"/>
      <c r="D30" s="523"/>
      <c r="E30" s="552"/>
      <c r="F30" s="553"/>
      <c r="G30" s="553"/>
      <c r="H30" s="225"/>
      <c r="I30" s="217"/>
      <c r="J30" s="225"/>
      <c r="K30" s="217"/>
      <c r="L30" s="225"/>
      <c r="M30" s="228"/>
      <c r="N30" s="225"/>
      <c r="O30" s="227"/>
    </row>
    <row r="31" spans="1:15" ht="15" customHeight="1">
      <c r="A31" s="521"/>
      <c r="B31" s="522"/>
      <c r="C31" s="522"/>
      <c r="D31" s="523"/>
      <c r="E31" s="552"/>
      <c r="F31" s="553"/>
      <c r="G31" s="553"/>
      <c r="H31" s="225"/>
      <c r="I31" s="217"/>
      <c r="J31" s="225"/>
      <c r="K31" s="217"/>
      <c r="L31" s="225"/>
      <c r="M31" s="228"/>
      <c r="N31" s="225"/>
      <c r="O31" s="227"/>
    </row>
    <row r="32" spans="1:15" ht="15" customHeight="1">
      <c r="A32" s="521"/>
      <c r="B32" s="522"/>
      <c r="C32" s="522"/>
      <c r="D32" s="523"/>
      <c r="E32" s="552"/>
      <c r="F32" s="553"/>
      <c r="G32" s="553"/>
      <c r="H32" s="225"/>
      <c r="I32" s="217"/>
      <c r="J32" s="225"/>
      <c r="K32" s="217"/>
      <c r="L32" s="225"/>
      <c r="M32" s="228"/>
      <c r="N32" s="225"/>
      <c r="O32" s="227"/>
    </row>
    <row r="33" spans="1:15" ht="15" customHeight="1">
      <c r="A33" s="521"/>
      <c r="B33" s="522"/>
      <c r="C33" s="522"/>
      <c r="D33" s="523"/>
      <c r="E33" s="552"/>
      <c r="F33" s="553"/>
      <c r="G33" s="553"/>
      <c r="H33" s="225"/>
      <c r="I33" s="217"/>
      <c r="J33" s="225"/>
      <c r="K33" s="217"/>
      <c r="L33" s="225"/>
      <c r="M33" s="228"/>
      <c r="N33" s="225"/>
      <c r="O33" s="227"/>
    </row>
    <row r="34" spans="1:15" ht="15" customHeight="1">
      <c r="A34" s="521"/>
      <c r="B34" s="522"/>
      <c r="C34" s="522"/>
      <c r="D34" s="523"/>
      <c r="E34" s="552"/>
      <c r="F34" s="572"/>
      <c r="G34" s="572"/>
      <c r="H34" s="225"/>
      <c r="I34" s="217"/>
      <c r="J34" s="225"/>
      <c r="K34" s="217"/>
      <c r="L34" s="225"/>
      <c r="M34" s="228"/>
      <c r="N34" s="225"/>
      <c r="O34" s="218" t="s">
        <v>346</v>
      </c>
    </row>
    <row r="35" spans="1:15" ht="15" customHeight="1">
      <c r="A35" s="521"/>
      <c r="B35" s="522"/>
      <c r="C35" s="522"/>
      <c r="D35" s="523"/>
      <c r="E35" s="552"/>
      <c r="F35" s="572"/>
      <c r="G35" s="572"/>
      <c r="H35" s="225"/>
      <c r="I35" s="217"/>
      <c r="J35" s="225"/>
      <c r="K35" s="217"/>
      <c r="L35" s="225"/>
      <c r="M35" s="228"/>
      <c r="N35" s="225"/>
      <c r="O35" s="218" t="s">
        <v>346</v>
      </c>
    </row>
    <row r="36" spans="1:15" ht="15" customHeight="1">
      <c r="A36" s="521"/>
      <c r="B36" s="522"/>
      <c r="C36" s="522"/>
      <c r="D36" s="523"/>
      <c r="E36" s="552"/>
      <c r="F36" s="572"/>
      <c r="G36" s="572"/>
      <c r="H36" s="225"/>
      <c r="I36" s="217"/>
      <c r="J36" s="225"/>
      <c r="K36" s="217"/>
      <c r="L36" s="225"/>
      <c r="M36" s="228"/>
      <c r="N36" s="225"/>
      <c r="O36" s="218" t="s">
        <v>346</v>
      </c>
    </row>
    <row r="37" spans="1:15" ht="15" customHeight="1">
      <c r="A37" s="521"/>
      <c r="B37" s="522"/>
      <c r="C37" s="522"/>
      <c r="D37" s="523"/>
      <c r="E37" s="552"/>
      <c r="F37" s="572"/>
      <c r="G37" s="572"/>
      <c r="H37" s="225"/>
      <c r="I37" s="217"/>
      <c r="J37" s="225"/>
      <c r="K37" s="217"/>
      <c r="L37" s="225"/>
      <c r="M37" s="228"/>
      <c r="N37" s="225"/>
      <c r="O37" s="218" t="s">
        <v>346</v>
      </c>
    </row>
    <row r="38" spans="1:15" ht="15" customHeight="1">
      <c r="A38" s="521"/>
      <c r="B38" s="522"/>
      <c r="C38" s="522"/>
      <c r="D38" s="523"/>
      <c r="E38" s="552"/>
      <c r="F38" s="572"/>
      <c r="G38" s="572"/>
      <c r="H38" s="225"/>
      <c r="I38" s="217"/>
      <c r="J38" s="225"/>
      <c r="K38" s="217"/>
      <c r="L38" s="225"/>
      <c r="M38" s="228"/>
      <c r="N38" s="225"/>
      <c r="O38" s="218" t="s">
        <v>346</v>
      </c>
    </row>
    <row r="39" spans="1:15" ht="15" customHeight="1">
      <c r="A39" s="521"/>
      <c r="B39" s="522"/>
      <c r="C39" s="522"/>
      <c r="D39" s="523"/>
      <c r="E39" s="552"/>
      <c r="F39" s="572"/>
      <c r="G39" s="572"/>
      <c r="H39" s="225"/>
      <c r="I39" s="217"/>
      <c r="J39" s="225"/>
      <c r="K39" s="217"/>
      <c r="L39" s="225"/>
      <c r="M39" s="217"/>
      <c r="N39" s="225"/>
      <c r="O39" s="218" t="s">
        <v>346</v>
      </c>
    </row>
    <row r="40" spans="1:15" ht="15" customHeight="1">
      <c r="A40" s="521"/>
      <c r="B40" s="522"/>
      <c r="C40" s="522"/>
      <c r="D40" s="523"/>
      <c r="E40" s="552"/>
      <c r="F40" s="572"/>
      <c r="G40" s="572"/>
      <c r="H40" s="225"/>
      <c r="I40" s="217"/>
      <c r="J40" s="225"/>
      <c r="K40" s="217"/>
      <c r="L40" s="225"/>
      <c r="M40" s="217"/>
      <c r="N40" s="225"/>
      <c r="O40" s="218" t="s">
        <v>346</v>
      </c>
    </row>
    <row r="41" spans="1:15" ht="15" customHeight="1">
      <c r="A41" s="521"/>
      <c r="B41" s="522"/>
      <c r="C41" s="522"/>
      <c r="D41" s="523"/>
      <c r="E41" s="552"/>
      <c r="F41" s="572"/>
      <c r="G41" s="572"/>
      <c r="H41" s="225"/>
      <c r="I41" s="217"/>
      <c r="J41" s="225"/>
      <c r="K41" s="217"/>
      <c r="L41" s="225"/>
      <c r="M41" s="217"/>
      <c r="N41" s="225"/>
      <c r="O41" s="218" t="s">
        <v>346</v>
      </c>
    </row>
    <row r="42" spans="1:15" ht="15" customHeight="1">
      <c r="A42" s="521"/>
      <c r="B42" s="522"/>
      <c r="C42" s="522"/>
      <c r="D42" s="523"/>
      <c r="E42" s="586"/>
      <c r="F42" s="587"/>
      <c r="G42" s="587"/>
      <c r="H42" s="229"/>
      <c r="I42" s="217"/>
      <c r="J42" s="229"/>
      <c r="K42" s="217"/>
      <c r="L42" s="229"/>
      <c r="M42" s="217"/>
      <c r="N42" s="229"/>
      <c r="O42" s="218" t="s">
        <v>346</v>
      </c>
    </row>
    <row r="43" spans="1:15" ht="15.75" customHeight="1">
      <c r="A43" s="230" t="s">
        <v>347</v>
      </c>
      <c r="B43" s="231"/>
      <c r="C43" s="231"/>
      <c r="D43" s="231"/>
      <c r="E43" s="231"/>
      <c r="F43" s="231"/>
      <c r="G43" s="232"/>
      <c r="H43" s="233" t="s">
        <v>348</v>
      </c>
      <c r="I43" s="234"/>
      <c r="J43" s="235"/>
      <c r="K43" s="234"/>
      <c r="L43" s="235"/>
      <c r="M43" s="234"/>
      <c r="N43" s="235"/>
      <c r="O43" s="236"/>
    </row>
    <row r="44" spans="1:15" ht="15.75" customHeight="1">
      <c r="A44" s="588"/>
      <c r="B44" s="522"/>
      <c r="C44" s="522"/>
      <c r="D44" s="522"/>
      <c r="E44" s="522"/>
      <c r="F44" s="522"/>
      <c r="G44" s="589"/>
      <c r="H44" s="233" t="s">
        <v>349</v>
      </c>
      <c r="I44" s="235" t="s">
        <v>350</v>
      </c>
      <c r="J44" s="235"/>
      <c r="K44" s="560" t="s">
        <v>351</v>
      </c>
      <c r="L44" s="568"/>
      <c r="M44" s="561"/>
      <c r="N44" s="576">
        <f>ROUND(SUM(O13:O42),2)</f>
        <v>405</v>
      </c>
      <c r="O44" s="569"/>
    </row>
    <row r="45" spans="1:15" ht="15.75" customHeight="1">
      <c r="A45" s="590"/>
      <c r="B45" s="522"/>
      <c r="C45" s="522"/>
      <c r="D45" s="522"/>
      <c r="E45" s="522"/>
      <c r="F45" s="522"/>
      <c r="G45" s="589"/>
      <c r="H45" s="233" t="s">
        <v>352</v>
      </c>
      <c r="I45" s="235" t="s">
        <v>353</v>
      </c>
      <c r="J45" s="235"/>
      <c r="K45" s="237"/>
      <c r="L45" s="237"/>
      <c r="M45" s="237"/>
      <c r="N45" s="238"/>
      <c r="O45" s="239"/>
    </row>
    <row r="46" spans="1:15" ht="15.75" customHeight="1">
      <c r="A46" s="590"/>
      <c r="B46" s="522"/>
      <c r="C46" s="522"/>
      <c r="D46" s="522"/>
      <c r="E46" s="522"/>
      <c r="F46" s="522"/>
      <c r="G46" s="589"/>
      <c r="H46" s="233" t="s">
        <v>354</v>
      </c>
      <c r="I46" s="235" t="s">
        <v>355</v>
      </c>
      <c r="J46" s="235"/>
      <c r="K46" s="560" t="s">
        <v>356</v>
      </c>
      <c r="L46" s="568"/>
      <c r="M46" s="561"/>
      <c r="N46" s="576">
        <f>ROUND(N44,2)</f>
        <v>405</v>
      </c>
      <c r="O46" s="577"/>
    </row>
    <row r="47" spans="1:15" ht="15.75" customHeight="1">
      <c r="A47" s="590"/>
      <c r="B47" s="522"/>
      <c r="C47" s="522"/>
      <c r="D47" s="522"/>
      <c r="E47" s="522"/>
      <c r="F47" s="522"/>
      <c r="G47" s="589"/>
      <c r="H47" s="233" t="s">
        <v>357</v>
      </c>
      <c r="I47" s="235" t="s">
        <v>358</v>
      </c>
      <c r="J47" s="235"/>
      <c r="K47" s="235"/>
      <c r="L47" s="235"/>
      <c r="M47" s="235"/>
      <c r="N47" s="235"/>
      <c r="O47" s="240"/>
    </row>
    <row r="48" spans="1:15" ht="15.75" customHeight="1">
      <c r="A48" s="590"/>
      <c r="B48" s="522"/>
      <c r="C48" s="522"/>
      <c r="D48" s="522"/>
      <c r="E48" s="522"/>
      <c r="F48" s="522"/>
      <c r="G48" s="589"/>
      <c r="H48" s="233" t="s">
        <v>359</v>
      </c>
      <c r="I48" s="235" t="s">
        <v>360</v>
      </c>
      <c r="J48" s="235"/>
      <c r="K48" s="235"/>
      <c r="L48" s="235"/>
      <c r="M48" s="235"/>
      <c r="N48" s="235"/>
      <c r="O48" s="240"/>
    </row>
    <row r="49" spans="1:15" ht="15.75" customHeight="1">
      <c r="A49" s="590"/>
      <c r="B49" s="585"/>
      <c r="C49" s="585"/>
      <c r="D49" s="585"/>
      <c r="E49" s="585"/>
      <c r="F49" s="585"/>
      <c r="G49" s="591"/>
      <c r="H49" s="233" t="s">
        <v>361</v>
      </c>
      <c r="I49" s="235" t="s">
        <v>362</v>
      </c>
      <c r="J49" s="235"/>
      <c r="K49" s="235"/>
      <c r="L49" s="235"/>
      <c r="M49" s="235"/>
      <c r="N49" s="235"/>
      <c r="O49" s="240"/>
    </row>
    <row r="50" spans="1:15" ht="36" customHeight="1">
      <c r="A50" s="266" t="s">
        <v>363</v>
      </c>
      <c r="B50" s="267"/>
      <c r="C50" s="267"/>
      <c r="D50" s="268"/>
      <c r="E50" s="269"/>
      <c r="F50" s="270"/>
      <c r="G50" s="270"/>
      <c r="H50" s="270"/>
      <c r="I50" s="270"/>
      <c r="J50" s="270"/>
      <c r="K50" s="270"/>
      <c r="L50" s="270"/>
      <c r="M50" s="270"/>
      <c r="N50" s="270"/>
      <c r="O50" s="271"/>
    </row>
    <row r="51" spans="1:15" ht="15.75" customHeight="1">
      <c r="A51" s="578" t="s">
        <v>418</v>
      </c>
      <c r="B51" s="579"/>
      <c r="C51" s="579"/>
      <c r="D51" s="580"/>
      <c r="E51" s="246"/>
      <c r="F51" s="247"/>
      <c r="G51" s="247"/>
      <c r="H51" s="247"/>
      <c r="I51" s="247"/>
      <c r="J51" s="247"/>
      <c r="K51" s="247"/>
      <c r="L51" s="247"/>
      <c r="M51" s="247"/>
      <c r="N51" s="247"/>
      <c r="O51" s="253"/>
    </row>
    <row r="52" spans="1:15" ht="15.75" customHeight="1">
      <c r="A52" s="581" t="s">
        <v>409</v>
      </c>
      <c r="B52" s="582"/>
      <c r="C52" s="582"/>
      <c r="D52" s="583"/>
      <c r="E52" s="254"/>
      <c r="F52" s="255"/>
      <c r="G52" s="255"/>
      <c r="H52" s="255"/>
      <c r="I52" s="255"/>
      <c r="J52" s="255"/>
      <c r="K52" s="255"/>
      <c r="L52" s="255"/>
      <c r="M52" s="255"/>
      <c r="N52" s="255"/>
      <c r="O52" s="256"/>
    </row>
    <row r="53" spans="1:15" ht="15.75" customHeight="1">
      <c r="A53" s="584"/>
      <c r="B53" s="522"/>
      <c r="C53" s="522"/>
      <c r="D53" s="585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</row>
    <row r="54" spans="1:15" ht="15" customHeight="1">
      <c r="I54" s="215"/>
      <c r="J54" s="215"/>
      <c r="K54" s="215"/>
      <c r="L54" s="215"/>
      <c r="M54" s="215"/>
      <c r="N54" s="215"/>
      <c r="O54" s="215"/>
    </row>
    <row r="55" spans="1:15" ht="15" customHeight="1">
      <c r="I55" s="215"/>
      <c r="J55" s="215"/>
      <c r="K55" s="215"/>
      <c r="L55" s="215"/>
      <c r="M55" s="215"/>
      <c r="N55" s="215"/>
      <c r="O55" s="215"/>
    </row>
    <row r="57" spans="1:15" ht="15" customHeight="1">
      <c r="C57" s="241"/>
    </row>
  </sheetData>
  <mergeCells count="58">
    <mergeCell ref="A7:B7"/>
    <mergeCell ref="C7:E7"/>
    <mergeCell ref="F7:G7"/>
    <mergeCell ref="H7:O7"/>
    <mergeCell ref="A1:D4"/>
    <mergeCell ref="E1:M4"/>
    <mergeCell ref="N1:O4"/>
    <mergeCell ref="A5:B6"/>
    <mergeCell ref="C5:O6"/>
    <mergeCell ref="B11:C11"/>
    <mergeCell ref="E11:G12"/>
    <mergeCell ref="H11:M11"/>
    <mergeCell ref="N11:O11"/>
    <mergeCell ref="B12:C12"/>
    <mergeCell ref="A8:B8"/>
    <mergeCell ref="C8:E8"/>
    <mergeCell ref="F8:G8"/>
    <mergeCell ref="H8:O8"/>
    <mergeCell ref="A9:O10"/>
    <mergeCell ref="E27:G27"/>
    <mergeCell ref="A13:D42"/>
    <mergeCell ref="E13:G13"/>
    <mergeCell ref="E14:G14"/>
    <mergeCell ref="E15:G15"/>
    <mergeCell ref="E16:G16"/>
    <mergeCell ref="E17:G17"/>
    <mergeCell ref="E18:G18"/>
    <mergeCell ref="E19:G19"/>
    <mergeCell ref="E20:G20"/>
    <mergeCell ref="E21:G21"/>
    <mergeCell ref="E22:G22"/>
    <mergeCell ref="E23:G23"/>
    <mergeCell ref="E24:G24"/>
    <mergeCell ref="E25:G25"/>
    <mergeCell ref="E26:G26"/>
    <mergeCell ref="E39:G39"/>
    <mergeCell ref="E28:G28"/>
    <mergeCell ref="E29:G29"/>
    <mergeCell ref="E30:G30"/>
    <mergeCell ref="E31:G31"/>
    <mergeCell ref="E32:G32"/>
    <mergeCell ref="E33:G33"/>
    <mergeCell ref="E34:G34"/>
    <mergeCell ref="E35:G35"/>
    <mergeCell ref="E36:G36"/>
    <mergeCell ref="E37:G37"/>
    <mergeCell ref="E38:G38"/>
    <mergeCell ref="A52:D52"/>
    <mergeCell ref="A53:D53"/>
    <mergeCell ref="E40:G40"/>
    <mergeCell ref="E41:G41"/>
    <mergeCell ref="E42:G42"/>
    <mergeCell ref="A44:G49"/>
    <mergeCell ref="K44:M44"/>
    <mergeCell ref="N44:O44"/>
    <mergeCell ref="K46:M46"/>
    <mergeCell ref="N46:O46"/>
    <mergeCell ref="A51:D51"/>
  </mergeCells>
  <printOptions horizontalCentered="1" verticalCentered="1"/>
  <pageMargins left="0.70866141732283472" right="0.70866141732283472" top="0.74803149606299213" bottom="0.74803149606299213" header="0" footer="0"/>
  <pageSetup scale="53" fitToHeight="5" orientation="landscape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47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381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386</v>
      </c>
      <c r="D8" s="691"/>
      <c r="E8" s="691"/>
      <c r="F8" s="691"/>
      <c r="G8" s="692"/>
      <c r="H8" s="693" t="s">
        <v>125</v>
      </c>
      <c r="I8" s="695"/>
      <c r="J8" s="722">
        <v>930000</v>
      </c>
      <c r="K8" s="722"/>
    </row>
    <row r="9" spans="1:13" ht="15">
      <c r="A9" s="135"/>
      <c r="B9" s="139" t="s">
        <v>126</v>
      </c>
      <c r="C9" s="690" t="e">
        <v>#REF!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191</v>
      </c>
      <c r="C13" s="702"/>
      <c r="D13" s="702"/>
      <c r="E13" s="703"/>
      <c r="F13" s="146" t="s">
        <v>132</v>
      </c>
      <c r="G13" s="139">
        <v>1</v>
      </c>
      <c r="H13" s="147">
        <f>653739/1.19</f>
        <v>549360.50420168065</v>
      </c>
      <c r="I13" s="139">
        <v>1.19</v>
      </c>
      <c r="J13" s="139">
        <v>1.3</v>
      </c>
      <c r="K13" s="147">
        <f t="shared" ref="K13:K23" si="0">G13*H13*I13*J13</f>
        <v>849860.70000000007</v>
      </c>
      <c r="M13" s="150" t="s">
        <v>192</v>
      </c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849860.70000000007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/>
      <c r="C27" s="691"/>
      <c r="D27" s="691"/>
      <c r="E27" s="692"/>
      <c r="F27" s="146"/>
      <c r="G27" s="139"/>
      <c r="H27" s="147"/>
      <c r="I27" s="139"/>
      <c r="J27" s="139"/>
      <c r="K27" s="147">
        <f>G27*H27*I27*J27</f>
        <v>0</v>
      </c>
      <c r="M27" s="150"/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>
        <f t="shared" ref="K28" si="1">G28*H28*I28*J28</f>
        <v>0</v>
      </c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(K24+K31)*0.3/J34</f>
        <v>196121.7</v>
      </c>
      <c r="I34" s="139" t="s">
        <v>146</v>
      </c>
      <c r="J34" s="139">
        <v>1.3</v>
      </c>
      <c r="K34" s="147">
        <f>G34*H34*J34</f>
        <v>254958.21000000002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254958.21000000002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1104818.9100000001</v>
      </c>
    </row>
  </sheetData>
  <customSheetViews>
    <customSheetView guid="{B4E38C4E-3097-414F-A765-ACE767814255}">
      <selection activeCell="J21" sqref="J21"/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hyperlinks>
    <hyperlink ref="M13" r:id="rId1"/>
  </hyperlinks>
  <pageMargins left="0.7" right="0.7" top="0.75" bottom="0.75" header="0.3" footer="0.3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48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382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386</v>
      </c>
      <c r="D8" s="691"/>
      <c r="E8" s="691"/>
      <c r="F8" s="691"/>
      <c r="G8" s="692"/>
      <c r="H8" s="693" t="s">
        <v>125</v>
      </c>
      <c r="I8" s="695"/>
      <c r="J8" s="722">
        <v>1150000</v>
      </c>
      <c r="K8" s="722"/>
    </row>
    <row r="9" spans="1:13" ht="15">
      <c r="A9" s="135"/>
      <c r="B9" s="139" t="s">
        <v>126</v>
      </c>
      <c r="C9" s="690" t="e">
        <v>#REF!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193</v>
      </c>
      <c r="C13" s="702"/>
      <c r="D13" s="702"/>
      <c r="E13" s="703"/>
      <c r="F13" s="146" t="s">
        <v>132</v>
      </c>
      <c r="G13" s="139">
        <v>1</v>
      </c>
      <c r="H13" s="147">
        <f>808648/1.19</f>
        <v>679536.13445378153</v>
      </c>
      <c r="I13" s="139">
        <v>1.19</v>
      </c>
      <c r="J13" s="139">
        <v>1.3</v>
      </c>
      <c r="K13" s="147">
        <f t="shared" ref="K13:K23" si="0">G13*H13*I13*J13</f>
        <v>1051242.4000000001</v>
      </c>
      <c r="M13" s="150" t="s">
        <v>194</v>
      </c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1051242.4000000001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/>
      <c r="C27" s="691"/>
      <c r="D27" s="691"/>
      <c r="E27" s="692"/>
      <c r="F27" s="146"/>
      <c r="G27" s="139"/>
      <c r="H27" s="147"/>
      <c r="I27" s="139"/>
      <c r="J27" s="139"/>
      <c r="K27" s="147">
        <f>G27*H27*I27*J27</f>
        <v>0</v>
      </c>
      <c r="M27" s="150"/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>
        <f t="shared" ref="K28" si="1">G28*H28*I28*J28</f>
        <v>0</v>
      </c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(K24+K31)*0.3/J34</f>
        <v>242594.40000000002</v>
      </c>
      <c r="I34" s="139" t="s">
        <v>146</v>
      </c>
      <c r="J34" s="139">
        <v>1.3</v>
      </c>
      <c r="K34" s="147">
        <f>G34*H34*J34</f>
        <v>315372.72000000003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315372.72000000003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1366615.12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hyperlinks>
    <hyperlink ref="M13" r:id="rId1"/>
  </hyperlinks>
  <pageMargins left="0.7" right="0.7" top="0.75" bottom="0.75" header="0.3" footer="0.3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49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383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386</v>
      </c>
      <c r="D8" s="691"/>
      <c r="E8" s="691"/>
      <c r="F8" s="691"/>
      <c r="G8" s="692"/>
      <c r="H8" s="693" t="s">
        <v>125</v>
      </c>
      <c r="I8" s="695"/>
      <c r="J8" s="722">
        <v>1580000</v>
      </c>
      <c r="K8" s="722"/>
    </row>
    <row r="9" spans="1:13" ht="15">
      <c r="A9" s="135"/>
      <c r="B9" s="139" t="s">
        <v>126</v>
      </c>
      <c r="C9" s="690" t="e">
        <v>#REF!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195</v>
      </c>
      <c r="C13" s="702"/>
      <c r="D13" s="702"/>
      <c r="E13" s="703"/>
      <c r="F13" s="146" t="s">
        <v>132</v>
      </c>
      <c r="G13" s="139">
        <v>1</v>
      </c>
      <c r="H13" s="147">
        <f>1210144/1.19</f>
        <v>1016927.7310924371</v>
      </c>
      <c r="I13" s="139">
        <v>1.19</v>
      </c>
      <c r="J13" s="139">
        <v>1.3</v>
      </c>
      <c r="K13" s="147">
        <f t="shared" ref="K13:K23" si="0">G13*H13*I13*J13</f>
        <v>1573187.2</v>
      </c>
      <c r="M13" s="150" t="s">
        <v>196</v>
      </c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1573187.2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/>
      <c r="C27" s="691"/>
      <c r="D27" s="691"/>
      <c r="E27" s="692"/>
      <c r="F27" s="146"/>
      <c r="G27" s="139"/>
      <c r="H27" s="147"/>
      <c r="I27" s="139"/>
      <c r="J27" s="139"/>
      <c r="K27" s="147">
        <f>G27*H27*I27*J27</f>
        <v>0</v>
      </c>
      <c r="M27" s="150"/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>
        <f t="shared" ref="K28" si="1">G28*H28*I28*J28</f>
        <v>0</v>
      </c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(K24+K31)*0.3/J34</f>
        <v>363043.19999999995</v>
      </c>
      <c r="I34" s="139" t="s">
        <v>146</v>
      </c>
      <c r="J34" s="139">
        <v>1.3</v>
      </c>
      <c r="K34" s="147">
        <f>G34*H34*J34</f>
        <v>471956.16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471956.16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2045143.3599999999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hyperlinks>
    <hyperlink ref="M13" r:id="rId1"/>
  </hyperlinks>
  <pageMargins left="0.7" right="0.7" top="0.75" bottom="0.75" header="0.3" footer="0.3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50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384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386</v>
      </c>
      <c r="D8" s="691"/>
      <c r="E8" s="691"/>
      <c r="F8" s="691"/>
      <c r="G8" s="692"/>
      <c r="H8" s="693" t="s">
        <v>125</v>
      </c>
      <c r="I8" s="695"/>
      <c r="J8" s="722">
        <v>980000</v>
      </c>
      <c r="K8" s="722"/>
    </row>
    <row r="9" spans="1:13" ht="15">
      <c r="A9" s="135"/>
      <c r="B9" s="139" t="s">
        <v>126</v>
      </c>
      <c r="C9" s="690" t="e">
        <v>#REF!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197</v>
      </c>
      <c r="C13" s="702"/>
      <c r="D13" s="702"/>
      <c r="E13" s="703"/>
      <c r="F13" s="146" t="s">
        <v>132</v>
      </c>
      <c r="G13" s="139">
        <v>1</v>
      </c>
      <c r="H13" s="147">
        <f>535800/1.19</f>
        <v>450252.10084033618</v>
      </c>
      <c r="I13" s="139">
        <v>1.19</v>
      </c>
      <c r="J13" s="139">
        <v>1.3</v>
      </c>
      <c r="K13" s="147">
        <f t="shared" ref="K13:K23" si="0">G13*H13*I13*J13</f>
        <v>696540</v>
      </c>
      <c r="M13" s="150" t="s">
        <v>198</v>
      </c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696540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/>
      <c r="C27" s="691"/>
      <c r="D27" s="691"/>
      <c r="E27" s="692"/>
      <c r="F27" s="146"/>
      <c r="G27" s="139"/>
      <c r="H27" s="147"/>
      <c r="I27" s="139"/>
      <c r="J27" s="139"/>
      <c r="K27" s="147">
        <f>G27*H27*I27*J27</f>
        <v>0</v>
      </c>
      <c r="M27" s="150"/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>
        <f t="shared" ref="K28" si="1">G28*H28*I28*J28</f>
        <v>0</v>
      </c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(K24+K31)*0.3/J34</f>
        <v>160740</v>
      </c>
      <c r="I34" s="139" t="s">
        <v>146</v>
      </c>
      <c r="J34" s="139">
        <v>1.3</v>
      </c>
      <c r="K34" s="147">
        <f>G34*H34*J34</f>
        <v>208962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208962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905502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Normal="70" workbookViewId="0">
      <selection sqref="A1:XFD1048576"/>
    </sheetView>
  </sheetViews>
  <sheetFormatPr baseColWidth="10" defaultColWidth="11.25" defaultRowHeight="12.75"/>
  <cols>
    <col min="1" max="1" width="4" style="136" customWidth="1"/>
    <col min="2" max="4" width="11.25" style="136"/>
    <col min="5" max="5" width="17.875" style="136" customWidth="1"/>
    <col min="6" max="7" width="11.25" style="136"/>
    <col min="8" max="8" width="13.125" style="136" bestFit="1" customWidth="1"/>
    <col min="9" max="10" width="11.25" style="136"/>
    <col min="11" max="11" width="19.5" style="136" customWidth="1"/>
    <col min="12" max="12" width="12.25" style="136" bestFit="1" customWidth="1"/>
    <col min="13" max="13" width="12" style="136" bestFit="1" customWidth="1"/>
    <col min="14" max="16384" width="11.25" style="136"/>
  </cols>
  <sheetData>
    <row r="1" spans="1:13" ht="1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3" ht="15">
      <c r="A2" s="135"/>
      <c r="B2" s="704">
        <v>44458</v>
      </c>
      <c r="C2" s="137" t="s">
        <v>116</v>
      </c>
      <c r="D2" s="706" t="s">
        <v>117</v>
      </c>
      <c r="E2" s="707"/>
      <c r="F2" s="707"/>
      <c r="G2" s="707"/>
      <c r="H2" s="707"/>
      <c r="I2" s="708"/>
      <c r="J2" s="705"/>
      <c r="K2" s="705"/>
    </row>
    <row r="3" spans="1:13" ht="15">
      <c r="A3" s="135"/>
      <c r="B3" s="705"/>
      <c r="C3" s="138" t="s">
        <v>118</v>
      </c>
      <c r="D3" s="709"/>
      <c r="E3" s="710"/>
      <c r="F3" s="710"/>
      <c r="G3" s="710"/>
      <c r="H3" s="710"/>
      <c r="I3" s="711"/>
      <c r="J3" s="705"/>
      <c r="K3" s="705"/>
    </row>
    <row r="4" spans="1:13" ht="15">
      <c r="A4" s="135"/>
      <c r="B4" s="139" t="s">
        <v>119</v>
      </c>
      <c r="C4" s="140" t="s">
        <v>120</v>
      </c>
      <c r="D4" s="712" t="s">
        <v>121</v>
      </c>
      <c r="E4" s="713"/>
      <c r="F4" s="713"/>
      <c r="G4" s="713"/>
      <c r="H4" s="713"/>
      <c r="I4" s="714"/>
      <c r="J4" s="705"/>
      <c r="K4" s="705"/>
    </row>
    <row r="5" spans="1:13" ht="15">
      <c r="A5" s="135"/>
      <c r="B5" s="141" t="s">
        <v>122</v>
      </c>
      <c r="C5" s="715" t="s">
        <v>51</v>
      </c>
      <c r="D5" s="716"/>
      <c r="E5" s="716"/>
      <c r="F5" s="716"/>
      <c r="G5" s="716"/>
      <c r="H5" s="716"/>
      <c r="I5" s="716"/>
      <c r="J5" s="716"/>
      <c r="K5" s="717"/>
    </row>
    <row r="6" spans="1:13" ht="59.25" customHeight="1">
      <c r="A6" s="135"/>
      <c r="B6" s="142" t="s">
        <v>123</v>
      </c>
      <c r="C6" s="718" t="s">
        <v>385</v>
      </c>
      <c r="D6" s="719"/>
      <c r="E6" s="719"/>
      <c r="F6" s="719"/>
      <c r="G6" s="719"/>
      <c r="H6" s="719"/>
      <c r="I6" s="719"/>
      <c r="J6" s="719"/>
      <c r="K6" s="720"/>
    </row>
    <row r="7" spans="1:13" ht="15">
      <c r="A7" s="135"/>
      <c r="B7" s="721" t="s">
        <v>124</v>
      </c>
      <c r="C7" s="716"/>
      <c r="D7" s="716"/>
      <c r="E7" s="716"/>
      <c r="F7" s="716"/>
      <c r="G7" s="716"/>
      <c r="H7" s="716"/>
      <c r="I7" s="716"/>
      <c r="J7" s="716"/>
      <c r="K7" s="717"/>
    </row>
    <row r="8" spans="1:13" ht="15">
      <c r="A8" s="135"/>
      <c r="B8" s="139" t="s">
        <v>81</v>
      </c>
      <c r="C8" s="690" t="s">
        <v>386</v>
      </c>
      <c r="D8" s="691"/>
      <c r="E8" s="691"/>
      <c r="F8" s="691"/>
      <c r="G8" s="692"/>
      <c r="H8" s="693" t="s">
        <v>125</v>
      </c>
      <c r="I8" s="695"/>
      <c r="J8" s="722">
        <v>1080000</v>
      </c>
      <c r="K8" s="722"/>
    </row>
    <row r="9" spans="1:13" ht="15">
      <c r="A9" s="135"/>
      <c r="B9" s="139" t="s">
        <v>126</v>
      </c>
      <c r="C9" s="690" t="e">
        <v>#REF!</v>
      </c>
      <c r="D9" s="691"/>
      <c r="E9" s="691"/>
      <c r="F9" s="691"/>
      <c r="G9" s="692"/>
      <c r="H9" s="693" t="s">
        <v>127</v>
      </c>
      <c r="I9" s="695"/>
      <c r="J9" s="722">
        <f>J8*E9</f>
        <v>0</v>
      </c>
      <c r="K9" s="722"/>
    </row>
    <row r="10" spans="1:13" ht="15">
      <c r="A10" s="135"/>
      <c r="B10" s="723"/>
      <c r="C10" s="723"/>
      <c r="D10" s="723"/>
      <c r="E10" s="723"/>
      <c r="F10" s="723"/>
      <c r="G10" s="723"/>
      <c r="H10" s="723"/>
      <c r="I10" s="723"/>
      <c r="J10" s="723"/>
      <c r="K10" s="723"/>
    </row>
    <row r="11" spans="1:13" ht="15">
      <c r="A11" s="135"/>
      <c r="B11" s="696" t="s">
        <v>128</v>
      </c>
      <c r="C11" s="696"/>
      <c r="D11" s="696"/>
      <c r="E11" s="696"/>
      <c r="F11" s="696"/>
      <c r="G11" s="696"/>
      <c r="H11" s="696"/>
      <c r="I11" s="696"/>
      <c r="J11" s="696"/>
      <c r="K11" s="696"/>
    </row>
    <row r="12" spans="1:13" ht="45">
      <c r="A12" s="135"/>
      <c r="B12" s="697" t="s">
        <v>79</v>
      </c>
      <c r="C12" s="698"/>
      <c r="D12" s="698"/>
      <c r="E12" s="699"/>
      <c r="F12" s="143" t="s">
        <v>81</v>
      </c>
      <c r="G12" s="144" t="s">
        <v>82</v>
      </c>
      <c r="H12" s="145" t="s">
        <v>115</v>
      </c>
      <c r="I12" s="144" t="s">
        <v>129</v>
      </c>
      <c r="J12" s="145" t="s">
        <v>130</v>
      </c>
      <c r="K12" s="144" t="s">
        <v>131</v>
      </c>
    </row>
    <row r="13" spans="1:13" ht="36" customHeight="1">
      <c r="A13" s="135"/>
      <c r="B13" s="701" t="s">
        <v>199</v>
      </c>
      <c r="C13" s="702"/>
      <c r="D13" s="702"/>
      <c r="E13" s="703"/>
      <c r="F13" s="146" t="s">
        <v>132</v>
      </c>
      <c r="G13" s="139">
        <v>1</v>
      </c>
      <c r="H13" s="147">
        <f>678586/1.19</f>
        <v>570240.33613445377</v>
      </c>
      <c r="I13" s="139">
        <v>1.19</v>
      </c>
      <c r="J13" s="139">
        <v>1.3</v>
      </c>
      <c r="K13" s="147">
        <f t="shared" ref="K13:K23" si="0">G13*H13*I13*J13</f>
        <v>882161.8</v>
      </c>
      <c r="M13" s="150" t="s">
        <v>200</v>
      </c>
    </row>
    <row r="14" spans="1:13" ht="15">
      <c r="A14" s="135"/>
      <c r="B14" s="690"/>
      <c r="C14" s="691"/>
      <c r="D14" s="691"/>
      <c r="E14" s="692"/>
      <c r="F14" s="146"/>
      <c r="G14" s="139"/>
      <c r="H14" s="147"/>
      <c r="I14" s="139"/>
      <c r="J14" s="139"/>
      <c r="K14" s="147">
        <f t="shared" si="0"/>
        <v>0</v>
      </c>
      <c r="M14" s="150"/>
    </row>
    <row r="15" spans="1:13" ht="15">
      <c r="A15" s="135"/>
      <c r="B15" s="690"/>
      <c r="C15" s="691"/>
      <c r="D15" s="691"/>
      <c r="E15" s="692"/>
      <c r="F15" s="146"/>
      <c r="G15" s="139"/>
      <c r="H15" s="147"/>
      <c r="I15" s="139"/>
      <c r="J15" s="139"/>
      <c r="K15" s="147">
        <f t="shared" si="0"/>
        <v>0</v>
      </c>
      <c r="M15" s="150"/>
    </row>
    <row r="16" spans="1:13" ht="32.25" customHeight="1">
      <c r="A16" s="135"/>
      <c r="B16" s="701"/>
      <c r="C16" s="702"/>
      <c r="D16" s="702"/>
      <c r="E16" s="703"/>
      <c r="F16" s="146"/>
      <c r="G16" s="139"/>
      <c r="H16" s="147"/>
      <c r="I16" s="139"/>
      <c r="J16" s="139"/>
      <c r="K16" s="147">
        <f t="shared" si="0"/>
        <v>0</v>
      </c>
      <c r="M16" s="150"/>
    </row>
    <row r="17" spans="1:13" ht="15">
      <c r="A17" s="135"/>
      <c r="B17" s="690"/>
      <c r="C17" s="691"/>
      <c r="D17" s="691"/>
      <c r="E17" s="692"/>
      <c r="F17" s="146"/>
      <c r="G17" s="139"/>
      <c r="H17" s="147"/>
      <c r="I17" s="139"/>
      <c r="J17" s="139"/>
      <c r="K17" s="147">
        <f t="shared" si="0"/>
        <v>0</v>
      </c>
      <c r="M17" s="150"/>
    </row>
    <row r="18" spans="1:13" ht="15">
      <c r="A18" s="135"/>
      <c r="B18" s="693"/>
      <c r="C18" s="694"/>
      <c r="D18" s="694"/>
      <c r="E18" s="695"/>
      <c r="F18" s="146"/>
      <c r="G18" s="139"/>
      <c r="H18" s="147"/>
      <c r="I18" s="139"/>
      <c r="J18" s="139"/>
      <c r="K18" s="147">
        <f t="shared" si="0"/>
        <v>0</v>
      </c>
    </row>
    <row r="19" spans="1:13" ht="15">
      <c r="A19" s="135"/>
      <c r="B19" s="693"/>
      <c r="C19" s="694"/>
      <c r="D19" s="694"/>
      <c r="E19" s="695"/>
      <c r="F19" s="146"/>
      <c r="G19" s="139"/>
      <c r="H19" s="147"/>
      <c r="I19" s="139"/>
      <c r="J19" s="139"/>
      <c r="K19" s="147">
        <f t="shared" si="0"/>
        <v>0</v>
      </c>
    </row>
    <row r="20" spans="1:13" ht="15">
      <c r="A20" s="135"/>
      <c r="B20" s="693"/>
      <c r="C20" s="694"/>
      <c r="D20" s="694"/>
      <c r="E20" s="695"/>
      <c r="F20" s="146"/>
      <c r="G20" s="139"/>
      <c r="H20" s="147"/>
      <c r="I20" s="139"/>
      <c r="J20" s="139"/>
      <c r="K20" s="147">
        <f t="shared" si="0"/>
        <v>0</v>
      </c>
    </row>
    <row r="21" spans="1:13" ht="15">
      <c r="A21" s="135"/>
      <c r="B21" s="693"/>
      <c r="C21" s="694"/>
      <c r="D21" s="694"/>
      <c r="E21" s="695"/>
      <c r="F21" s="146"/>
      <c r="G21" s="139"/>
      <c r="H21" s="147"/>
      <c r="I21" s="139"/>
      <c r="J21" s="139"/>
      <c r="K21" s="147">
        <f t="shared" si="0"/>
        <v>0</v>
      </c>
    </row>
    <row r="22" spans="1:13" ht="15">
      <c r="A22" s="135"/>
      <c r="B22" s="693"/>
      <c r="C22" s="694"/>
      <c r="D22" s="694"/>
      <c r="E22" s="695"/>
      <c r="F22" s="146"/>
      <c r="G22" s="139"/>
      <c r="H22" s="147"/>
      <c r="I22" s="139"/>
      <c r="J22" s="139"/>
      <c r="K22" s="147">
        <f t="shared" si="0"/>
        <v>0</v>
      </c>
    </row>
    <row r="23" spans="1:13" ht="15">
      <c r="A23" s="135"/>
      <c r="B23" s="693"/>
      <c r="C23" s="694"/>
      <c r="D23" s="694"/>
      <c r="E23" s="695"/>
      <c r="F23" s="146"/>
      <c r="G23" s="139"/>
      <c r="H23" s="147"/>
      <c r="I23" s="139"/>
      <c r="J23" s="139"/>
      <c r="K23" s="147">
        <f t="shared" si="0"/>
        <v>0</v>
      </c>
    </row>
    <row r="24" spans="1:13" ht="15">
      <c r="A24" s="135"/>
      <c r="B24" s="693"/>
      <c r="C24" s="694"/>
      <c r="D24" s="694"/>
      <c r="E24" s="694"/>
      <c r="F24" s="694"/>
      <c r="G24" s="694"/>
      <c r="H24" s="694"/>
      <c r="I24" s="695"/>
      <c r="J24" s="148" t="s">
        <v>133</v>
      </c>
      <c r="K24" s="149">
        <f>SUM(K13:K23)</f>
        <v>882161.8</v>
      </c>
    </row>
    <row r="25" spans="1:13" ht="15">
      <c r="A25" s="135"/>
      <c r="B25" s="696" t="s">
        <v>134</v>
      </c>
      <c r="C25" s="696"/>
      <c r="D25" s="696"/>
      <c r="E25" s="696"/>
      <c r="F25" s="696"/>
      <c r="G25" s="696"/>
      <c r="H25" s="696"/>
      <c r="I25" s="696"/>
      <c r="J25" s="696"/>
      <c r="K25" s="696"/>
    </row>
    <row r="26" spans="1:13" ht="45">
      <c r="A26" s="135"/>
      <c r="B26" s="697" t="s">
        <v>79</v>
      </c>
      <c r="C26" s="698"/>
      <c r="D26" s="698"/>
      <c r="E26" s="699"/>
      <c r="F26" s="143" t="s">
        <v>81</v>
      </c>
      <c r="G26" s="144" t="s">
        <v>82</v>
      </c>
      <c r="H26" s="145" t="s">
        <v>115</v>
      </c>
      <c r="I26" s="144" t="s">
        <v>129</v>
      </c>
      <c r="J26" s="145" t="s">
        <v>130</v>
      </c>
      <c r="K26" s="144" t="s">
        <v>131</v>
      </c>
    </row>
    <row r="27" spans="1:13" ht="15">
      <c r="A27" s="135"/>
      <c r="B27" s="690"/>
      <c r="C27" s="691"/>
      <c r="D27" s="691"/>
      <c r="E27" s="692"/>
      <c r="F27" s="146"/>
      <c r="G27" s="139"/>
      <c r="H27" s="147"/>
      <c r="I27" s="139"/>
      <c r="J27" s="139"/>
      <c r="K27" s="147">
        <f>G27*H27*I27*J27</f>
        <v>0</v>
      </c>
      <c r="M27" s="150"/>
    </row>
    <row r="28" spans="1:13" ht="15">
      <c r="A28" s="135"/>
      <c r="B28" s="690"/>
      <c r="C28" s="691"/>
      <c r="D28" s="691"/>
      <c r="E28" s="692"/>
      <c r="F28" s="146"/>
      <c r="G28" s="139"/>
      <c r="H28" s="147"/>
      <c r="I28" s="139"/>
      <c r="J28" s="139"/>
      <c r="K28" s="147">
        <f t="shared" ref="K28" si="1">G28*H28*I28*J28</f>
        <v>0</v>
      </c>
      <c r="M28" s="150"/>
    </row>
    <row r="29" spans="1:13" ht="15">
      <c r="A29" s="135"/>
      <c r="B29" s="690"/>
      <c r="C29" s="691"/>
      <c r="D29" s="691"/>
      <c r="E29" s="692"/>
      <c r="F29" s="146"/>
      <c r="G29" s="139"/>
      <c r="H29" s="147"/>
      <c r="I29" s="139"/>
      <c r="J29" s="139"/>
      <c r="K29" s="147"/>
      <c r="M29" s="150"/>
    </row>
    <row r="30" spans="1:13" ht="15">
      <c r="A30" s="135"/>
      <c r="B30" s="690"/>
      <c r="C30" s="691"/>
      <c r="D30" s="691"/>
      <c r="E30" s="692"/>
      <c r="F30" s="146"/>
      <c r="G30" s="139"/>
      <c r="H30" s="147"/>
      <c r="I30" s="139"/>
      <c r="J30" s="139"/>
      <c r="K30" s="147"/>
      <c r="M30" s="150"/>
    </row>
    <row r="31" spans="1:13" ht="15">
      <c r="A31" s="135"/>
      <c r="B31" s="693"/>
      <c r="C31" s="694"/>
      <c r="D31" s="694"/>
      <c r="E31" s="694"/>
      <c r="F31" s="694"/>
      <c r="G31" s="694"/>
      <c r="H31" s="694"/>
      <c r="I31" s="695"/>
      <c r="J31" s="148" t="s">
        <v>133</v>
      </c>
      <c r="K31" s="149">
        <f>SUM(K27:K29)</f>
        <v>0</v>
      </c>
    </row>
    <row r="32" spans="1:13" ht="15">
      <c r="A32" s="135"/>
      <c r="B32" s="696" t="s">
        <v>143</v>
      </c>
      <c r="C32" s="696"/>
      <c r="D32" s="696"/>
      <c r="E32" s="696"/>
      <c r="F32" s="696"/>
      <c r="G32" s="696"/>
      <c r="H32" s="696"/>
      <c r="I32" s="696"/>
      <c r="J32" s="696"/>
      <c r="K32" s="696"/>
    </row>
    <row r="33" spans="1:12" ht="45">
      <c r="A33" s="135"/>
      <c r="B33" s="697" t="s">
        <v>79</v>
      </c>
      <c r="C33" s="698"/>
      <c r="D33" s="698"/>
      <c r="E33" s="699"/>
      <c r="F33" s="143" t="s">
        <v>81</v>
      </c>
      <c r="G33" s="144" t="s">
        <v>82</v>
      </c>
      <c r="H33" s="145" t="s">
        <v>115</v>
      </c>
      <c r="I33" s="144" t="s">
        <v>129</v>
      </c>
      <c r="J33" s="145" t="s">
        <v>130</v>
      </c>
      <c r="K33" s="144" t="s">
        <v>131</v>
      </c>
    </row>
    <row r="34" spans="1:12" ht="28.5" customHeight="1">
      <c r="A34" s="135"/>
      <c r="B34" s="701" t="s">
        <v>144</v>
      </c>
      <c r="C34" s="702"/>
      <c r="D34" s="702"/>
      <c r="E34" s="703"/>
      <c r="F34" s="146" t="s">
        <v>145</v>
      </c>
      <c r="G34" s="139">
        <v>1</v>
      </c>
      <c r="H34" s="147">
        <f>(K24+K31)*0.3/J34</f>
        <v>203575.8</v>
      </c>
      <c r="I34" s="139" t="s">
        <v>146</v>
      </c>
      <c r="J34" s="139">
        <v>1.3</v>
      </c>
      <c r="K34" s="147">
        <f>G34*H34*J34</f>
        <v>264648.53999999998</v>
      </c>
      <c r="L34" s="151"/>
    </row>
    <row r="35" spans="1:12" ht="15">
      <c r="A35" s="135"/>
      <c r="B35" s="690"/>
      <c r="C35" s="691"/>
      <c r="D35" s="691"/>
      <c r="E35" s="692"/>
      <c r="F35" s="146"/>
      <c r="G35" s="139"/>
      <c r="H35" s="147"/>
      <c r="I35" s="139"/>
      <c r="J35" s="139"/>
      <c r="K35" s="147">
        <f>G35*H35*I35*J35</f>
        <v>0</v>
      </c>
    </row>
    <row r="36" spans="1:12" ht="15">
      <c r="A36" s="135"/>
      <c r="B36" s="693"/>
      <c r="C36" s="694"/>
      <c r="D36" s="694"/>
      <c r="E36" s="694"/>
      <c r="F36" s="694"/>
      <c r="G36" s="694"/>
      <c r="H36" s="694"/>
      <c r="I36" s="695"/>
      <c r="J36" s="148" t="s">
        <v>133</v>
      </c>
      <c r="K36" s="149">
        <f>SUM(K34:K35)</f>
        <v>264648.53999999998</v>
      </c>
    </row>
    <row r="37" spans="1:12" ht="15.75">
      <c r="B37" s="700" t="s">
        <v>131</v>
      </c>
      <c r="C37" s="700"/>
      <c r="D37" s="700"/>
      <c r="E37" s="700"/>
      <c r="F37" s="700"/>
      <c r="G37" s="700"/>
      <c r="H37" s="700"/>
      <c r="I37" s="700"/>
      <c r="J37" s="700"/>
      <c r="K37" s="700"/>
    </row>
    <row r="38" spans="1:12" ht="15">
      <c r="A38" s="135"/>
      <c r="B38" s="693"/>
      <c r="C38" s="694"/>
      <c r="D38" s="694"/>
      <c r="E38" s="694"/>
      <c r="F38" s="694"/>
      <c r="G38" s="694"/>
      <c r="H38" s="694"/>
      <c r="I38" s="695"/>
      <c r="J38" s="139"/>
      <c r="K38" s="149">
        <f>K24+K31+K36</f>
        <v>1146810.3400000001</v>
      </c>
    </row>
  </sheetData>
  <customSheetViews>
    <customSheetView guid="{B4E38C4E-3097-414F-A765-ACE767814255}">
      <pageMargins left="0.7" right="0.7" top="0.75" bottom="0.75" header="0.3" footer="0.3"/>
    </customSheetView>
  </customSheetViews>
  <mergeCells count="42">
    <mergeCell ref="B2:B3"/>
    <mergeCell ref="D2:I3"/>
    <mergeCell ref="J2:K4"/>
    <mergeCell ref="D4:I4"/>
    <mergeCell ref="B22:E22"/>
    <mergeCell ref="C5:K5"/>
    <mergeCell ref="C6:K6"/>
    <mergeCell ref="B7:K7"/>
    <mergeCell ref="C8:G8"/>
    <mergeCell ref="H8:I8"/>
    <mergeCell ref="J8:K8"/>
    <mergeCell ref="C9:G9"/>
    <mergeCell ref="H9:I9"/>
    <mergeCell ref="J9:K9"/>
    <mergeCell ref="B10:K10"/>
    <mergeCell ref="B11:K11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36:I36"/>
    <mergeCell ref="B37:K37"/>
    <mergeCell ref="B38:I38"/>
    <mergeCell ref="B33:E33"/>
    <mergeCell ref="B34:E34"/>
    <mergeCell ref="B35:E35"/>
    <mergeCell ref="B23:E23"/>
    <mergeCell ref="B24:I24"/>
    <mergeCell ref="B25:K25"/>
    <mergeCell ref="B26:E26"/>
    <mergeCell ref="B27:E27"/>
    <mergeCell ref="B28:E28"/>
    <mergeCell ref="B29:E29"/>
    <mergeCell ref="B30:E30"/>
    <mergeCell ref="B31:I31"/>
    <mergeCell ref="B32:K32"/>
  </mergeCell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Normal="70" workbookViewId="0">
      <selection sqref="A1:XFD1048576"/>
    </sheetView>
  </sheetViews>
  <sheetFormatPr baseColWidth="10" defaultRowHeight="12.75"/>
  <cols>
    <col min="1" max="1" width="20.375" style="1" customWidth="1"/>
    <col min="2" max="2" width="13.875" style="1" customWidth="1"/>
    <col min="3" max="3" width="6.625" style="1" customWidth="1"/>
    <col min="4" max="4" width="11.25" style="1"/>
    <col min="5" max="6" width="5.125" style="1" customWidth="1"/>
    <col min="7" max="7" width="8.625" style="1" customWidth="1"/>
    <col min="8" max="8" width="12.625" style="1" customWidth="1"/>
    <col min="9" max="9" width="14.75" style="1" customWidth="1"/>
    <col min="10" max="10" width="14.25" style="1" customWidth="1"/>
    <col min="11" max="11" width="10.5" style="1" customWidth="1"/>
    <col min="12" max="12" width="7.5" style="1" customWidth="1"/>
    <col min="13" max="13" width="14.875" style="1" customWidth="1"/>
    <col min="14" max="256" width="11.25" style="1"/>
    <col min="257" max="257" width="20.375" style="1" customWidth="1"/>
    <col min="258" max="258" width="13.875" style="1" customWidth="1"/>
    <col min="259" max="259" width="6.625" style="1" customWidth="1"/>
    <col min="260" max="260" width="11.25" style="1"/>
    <col min="261" max="261" width="5.125" style="1" customWidth="1"/>
    <col min="262" max="262" width="11" style="1" customWidth="1"/>
    <col min="263" max="263" width="8.625" style="1" customWidth="1"/>
    <col min="264" max="264" width="12.625" style="1" customWidth="1"/>
    <col min="265" max="265" width="14.75" style="1" customWidth="1"/>
    <col min="266" max="266" width="14.25" style="1" customWidth="1"/>
    <col min="267" max="267" width="10.5" style="1" customWidth="1"/>
    <col min="268" max="268" width="7.5" style="1" customWidth="1"/>
    <col min="269" max="269" width="14.875" style="1" customWidth="1"/>
    <col min="270" max="512" width="11.25" style="1"/>
    <col min="513" max="513" width="20.375" style="1" customWidth="1"/>
    <col min="514" max="514" width="13.875" style="1" customWidth="1"/>
    <col min="515" max="515" width="6.625" style="1" customWidth="1"/>
    <col min="516" max="516" width="11.25" style="1"/>
    <col min="517" max="517" width="5.125" style="1" customWidth="1"/>
    <col min="518" max="518" width="11" style="1" customWidth="1"/>
    <col min="519" max="519" width="8.625" style="1" customWidth="1"/>
    <col min="520" max="520" width="12.625" style="1" customWidth="1"/>
    <col min="521" max="521" width="14.75" style="1" customWidth="1"/>
    <col min="522" max="522" width="14.25" style="1" customWidth="1"/>
    <col min="523" max="523" width="10.5" style="1" customWidth="1"/>
    <col min="524" max="524" width="7.5" style="1" customWidth="1"/>
    <col min="525" max="525" width="14.875" style="1" customWidth="1"/>
    <col min="526" max="768" width="11.25" style="1"/>
    <col min="769" max="769" width="20.375" style="1" customWidth="1"/>
    <col min="770" max="770" width="13.875" style="1" customWidth="1"/>
    <col min="771" max="771" width="6.625" style="1" customWidth="1"/>
    <col min="772" max="772" width="11.25" style="1"/>
    <col min="773" max="773" width="5.125" style="1" customWidth="1"/>
    <col min="774" max="774" width="11" style="1" customWidth="1"/>
    <col min="775" max="775" width="8.625" style="1" customWidth="1"/>
    <col min="776" max="776" width="12.625" style="1" customWidth="1"/>
    <col min="777" max="777" width="14.75" style="1" customWidth="1"/>
    <col min="778" max="778" width="14.25" style="1" customWidth="1"/>
    <col min="779" max="779" width="10.5" style="1" customWidth="1"/>
    <col min="780" max="780" width="7.5" style="1" customWidth="1"/>
    <col min="781" max="781" width="14.875" style="1" customWidth="1"/>
    <col min="782" max="1024" width="11.25" style="1"/>
    <col min="1025" max="1025" width="20.375" style="1" customWidth="1"/>
    <col min="1026" max="1026" width="13.875" style="1" customWidth="1"/>
    <col min="1027" max="1027" width="6.625" style="1" customWidth="1"/>
    <col min="1028" max="1028" width="11.25" style="1"/>
    <col min="1029" max="1029" width="5.125" style="1" customWidth="1"/>
    <col min="1030" max="1030" width="11" style="1" customWidth="1"/>
    <col min="1031" max="1031" width="8.625" style="1" customWidth="1"/>
    <col min="1032" max="1032" width="12.625" style="1" customWidth="1"/>
    <col min="1033" max="1033" width="14.75" style="1" customWidth="1"/>
    <col min="1034" max="1034" width="14.25" style="1" customWidth="1"/>
    <col min="1035" max="1035" width="10.5" style="1" customWidth="1"/>
    <col min="1036" max="1036" width="7.5" style="1" customWidth="1"/>
    <col min="1037" max="1037" width="14.875" style="1" customWidth="1"/>
    <col min="1038" max="1280" width="11.25" style="1"/>
    <col min="1281" max="1281" width="20.375" style="1" customWidth="1"/>
    <col min="1282" max="1282" width="13.875" style="1" customWidth="1"/>
    <col min="1283" max="1283" width="6.625" style="1" customWidth="1"/>
    <col min="1284" max="1284" width="11.25" style="1"/>
    <col min="1285" max="1285" width="5.125" style="1" customWidth="1"/>
    <col min="1286" max="1286" width="11" style="1" customWidth="1"/>
    <col min="1287" max="1287" width="8.625" style="1" customWidth="1"/>
    <col min="1288" max="1288" width="12.625" style="1" customWidth="1"/>
    <col min="1289" max="1289" width="14.75" style="1" customWidth="1"/>
    <col min="1290" max="1290" width="14.25" style="1" customWidth="1"/>
    <col min="1291" max="1291" width="10.5" style="1" customWidth="1"/>
    <col min="1292" max="1292" width="7.5" style="1" customWidth="1"/>
    <col min="1293" max="1293" width="14.875" style="1" customWidth="1"/>
    <col min="1294" max="1536" width="11.25" style="1"/>
    <col min="1537" max="1537" width="20.375" style="1" customWidth="1"/>
    <col min="1538" max="1538" width="13.875" style="1" customWidth="1"/>
    <col min="1539" max="1539" width="6.625" style="1" customWidth="1"/>
    <col min="1540" max="1540" width="11.25" style="1"/>
    <col min="1541" max="1541" width="5.125" style="1" customWidth="1"/>
    <col min="1542" max="1542" width="11" style="1" customWidth="1"/>
    <col min="1543" max="1543" width="8.625" style="1" customWidth="1"/>
    <col min="1544" max="1544" width="12.625" style="1" customWidth="1"/>
    <col min="1545" max="1545" width="14.75" style="1" customWidth="1"/>
    <col min="1546" max="1546" width="14.25" style="1" customWidth="1"/>
    <col min="1547" max="1547" width="10.5" style="1" customWidth="1"/>
    <col min="1548" max="1548" width="7.5" style="1" customWidth="1"/>
    <col min="1549" max="1549" width="14.875" style="1" customWidth="1"/>
    <col min="1550" max="1792" width="11.25" style="1"/>
    <col min="1793" max="1793" width="20.375" style="1" customWidth="1"/>
    <col min="1794" max="1794" width="13.875" style="1" customWidth="1"/>
    <col min="1795" max="1795" width="6.625" style="1" customWidth="1"/>
    <col min="1796" max="1796" width="11.25" style="1"/>
    <col min="1797" max="1797" width="5.125" style="1" customWidth="1"/>
    <col min="1798" max="1798" width="11" style="1" customWidth="1"/>
    <col min="1799" max="1799" width="8.625" style="1" customWidth="1"/>
    <col min="1800" max="1800" width="12.625" style="1" customWidth="1"/>
    <col min="1801" max="1801" width="14.75" style="1" customWidth="1"/>
    <col min="1802" max="1802" width="14.25" style="1" customWidth="1"/>
    <col min="1803" max="1803" width="10.5" style="1" customWidth="1"/>
    <col min="1804" max="1804" width="7.5" style="1" customWidth="1"/>
    <col min="1805" max="1805" width="14.875" style="1" customWidth="1"/>
    <col min="1806" max="2048" width="11.25" style="1"/>
    <col min="2049" max="2049" width="20.375" style="1" customWidth="1"/>
    <col min="2050" max="2050" width="13.875" style="1" customWidth="1"/>
    <col min="2051" max="2051" width="6.625" style="1" customWidth="1"/>
    <col min="2052" max="2052" width="11.25" style="1"/>
    <col min="2053" max="2053" width="5.125" style="1" customWidth="1"/>
    <col min="2054" max="2054" width="11" style="1" customWidth="1"/>
    <col min="2055" max="2055" width="8.625" style="1" customWidth="1"/>
    <col min="2056" max="2056" width="12.625" style="1" customWidth="1"/>
    <col min="2057" max="2057" width="14.75" style="1" customWidth="1"/>
    <col min="2058" max="2058" width="14.25" style="1" customWidth="1"/>
    <col min="2059" max="2059" width="10.5" style="1" customWidth="1"/>
    <col min="2060" max="2060" width="7.5" style="1" customWidth="1"/>
    <col min="2061" max="2061" width="14.875" style="1" customWidth="1"/>
    <col min="2062" max="2304" width="11.25" style="1"/>
    <col min="2305" max="2305" width="20.375" style="1" customWidth="1"/>
    <col min="2306" max="2306" width="13.875" style="1" customWidth="1"/>
    <col min="2307" max="2307" width="6.625" style="1" customWidth="1"/>
    <col min="2308" max="2308" width="11.25" style="1"/>
    <col min="2309" max="2309" width="5.125" style="1" customWidth="1"/>
    <col min="2310" max="2310" width="11" style="1" customWidth="1"/>
    <col min="2311" max="2311" width="8.625" style="1" customWidth="1"/>
    <col min="2312" max="2312" width="12.625" style="1" customWidth="1"/>
    <col min="2313" max="2313" width="14.75" style="1" customWidth="1"/>
    <col min="2314" max="2314" width="14.25" style="1" customWidth="1"/>
    <col min="2315" max="2315" width="10.5" style="1" customWidth="1"/>
    <col min="2316" max="2316" width="7.5" style="1" customWidth="1"/>
    <col min="2317" max="2317" width="14.875" style="1" customWidth="1"/>
    <col min="2318" max="2560" width="11.25" style="1"/>
    <col min="2561" max="2561" width="20.375" style="1" customWidth="1"/>
    <col min="2562" max="2562" width="13.875" style="1" customWidth="1"/>
    <col min="2563" max="2563" width="6.625" style="1" customWidth="1"/>
    <col min="2564" max="2564" width="11.25" style="1"/>
    <col min="2565" max="2565" width="5.125" style="1" customWidth="1"/>
    <col min="2566" max="2566" width="11" style="1" customWidth="1"/>
    <col min="2567" max="2567" width="8.625" style="1" customWidth="1"/>
    <col min="2568" max="2568" width="12.625" style="1" customWidth="1"/>
    <col min="2569" max="2569" width="14.75" style="1" customWidth="1"/>
    <col min="2570" max="2570" width="14.25" style="1" customWidth="1"/>
    <col min="2571" max="2571" width="10.5" style="1" customWidth="1"/>
    <col min="2572" max="2572" width="7.5" style="1" customWidth="1"/>
    <col min="2573" max="2573" width="14.875" style="1" customWidth="1"/>
    <col min="2574" max="2816" width="11.25" style="1"/>
    <col min="2817" max="2817" width="20.375" style="1" customWidth="1"/>
    <col min="2818" max="2818" width="13.875" style="1" customWidth="1"/>
    <col min="2819" max="2819" width="6.625" style="1" customWidth="1"/>
    <col min="2820" max="2820" width="11.25" style="1"/>
    <col min="2821" max="2821" width="5.125" style="1" customWidth="1"/>
    <col min="2822" max="2822" width="11" style="1" customWidth="1"/>
    <col min="2823" max="2823" width="8.625" style="1" customWidth="1"/>
    <col min="2824" max="2824" width="12.625" style="1" customWidth="1"/>
    <col min="2825" max="2825" width="14.75" style="1" customWidth="1"/>
    <col min="2826" max="2826" width="14.25" style="1" customWidth="1"/>
    <col min="2827" max="2827" width="10.5" style="1" customWidth="1"/>
    <col min="2828" max="2828" width="7.5" style="1" customWidth="1"/>
    <col min="2829" max="2829" width="14.875" style="1" customWidth="1"/>
    <col min="2830" max="3072" width="11.25" style="1"/>
    <col min="3073" max="3073" width="20.375" style="1" customWidth="1"/>
    <col min="3074" max="3074" width="13.875" style="1" customWidth="1"/>
    <col min="3075" max="3075" width="6.625" style="1" customWidth="1"/>
    <col min="3076" max="3076" width="11.25" style="1"/>
    <col min="3077" max="3077" width="5.125" style="1" customWidth="1"/>
    <col min="3078" max="3078" width="11" style="1" customWidth="1"/>
    <col min="3079" max="3079" width="8.625" style="1" customWidth="1"/>
    <col min="3080" max="3080" width="12.625" style="1" customWidth="1"/>
    <col min="3081" max="3081" width="14.75" style="1" customWidth="1"/>
    <col min="3082" max="3082" width="14.25" style="1" customWidth="1"/>
    <col min="3083" max="3083" width="10.5" style="1" customWidth="1"/>
    <col min="3084" max="3084" width="7.5" style="1" customWidth="1"/>
    <col min="3085" max="3085" width="14.875" style="1" customWidth="1"/>
    <col min="3086" max="3328" width="11.25" style="1"/>
    <col min="3329" max="3329" width="20.375" style="1" customWidth="1"/>
    <col min="3330" max="3330" width="13.875" style="1" customWidth="1"/>
    <col min="3331" max="3331" width="6.625" style="1" customWidth="1"/>
    <col min="3332" max="3332" width="11.25" style="1"/>
    <col min="3333" max="3333" width="5.125" style="1" customWidth="1"/>
    <col min="3334" max="3334" width="11" style="1" customWidth="1"/>
    <col min="3335" max="3335" width="8.625" style="1" customWidth="1"/>
    <col min="3336" max="3336" width="12.625" style="1" customWidth="1"/>
    <col min="3337" max="3337" width="14.75" style="1" customWidth="1"/>
    <col min="3338" max="3338" width="14.25" style="1" customWidth="1"/>
    <col min="3339" max="3339" width="10.5" style="1" customWidth="1"/>
    <col min="3340" max="3340" width="7.5" style="1" customWidth="1"/>
    <col min="3341" max="3341" width="14.875" style="1" customWidth="1"/>
    <col min="3342" max="3584" width="11.25" style="1"/>
    <col min="3585" max="3585" width="20.375" style="1" customWidth="1"/>
    <col min="3586" max="3586" width="13.875" style="1" customWidth="1"/>
    <col min="3587" max="3587" width="6.625" style="1" customWidth="1"/>
    <col min="3588" max="3588" width="11.25" style="1"/>
    <col min="3589" max="3589" width="5.125" style="1" customWidth="1"/>
    <col min="3590" max="3590" width="11" style="1" customWidth="1"/>
    <col min="3591" max="3591" width="8.625" style="1" customWidth="1"/>
    <col min="3592" max="3592" width="12.625" style="1" customWidth="1"/>
    <col min="3593" max="3593" width="14.75" style="1" customWidth="1"/>
    <col min="3594" max="3594" width="14.25" style="1" customWidth="1"/>
    <col min="3595" max="3595" width="10.5" style="1" customWidth="1"/>
    <col min="3596" max="3596" width="7.5" style="1" customWidth="1"/>
    <col min="3597" max="3597" width="14.875" style="1" customWidth="1"/>
    <col min="3598" max="3840" width="11.25" style="1"/>
    <col min="3841" max="3841" width="20.375" style="1" customWidth="1"/>
    <col min="3842" max="3842" width="13.875" style="1" customWidth="1"/>
    <col min="3843" max="3843" width="6.625" style="1" customWidth="1"/>
    <col min="3844" max="3844" width="11.25" style="1"/>
    <col min="3845" max="3845" width="5.125" style="1" customWidth="1"/>
    <col min="3846" max="3846" width="11" style="1" customWidth="1"/>
    <col min="3847" max="3847" width="8.625" style="1" customWidth="1"/>
    <col min="3848" max="3848" width="12.625" style="1" customWidth="1"/>
    <col min="3849" max="3849" width="14.75" style="1" customWidth="1"/>
    <col min="3850" max="3850" width="14.25" style="1" customWidth="1"/>
    <col min="3851" max="3851" width="10.5" style="1" customWidth="1"/>
    <col min="3852" max="3852" width="7.5" style="1" customWidth="1"/>
    <col min="3853" max="3853" width="14.875" style="1" customWidth="1"/>
    <col min="3854" max="4096" width="11.25" style="1"/>
    <col min="4097" max="4097" width="20.375" style="1" customWidth="1"/>
    <col min="4098" max="4098" width="13.875" style="1" customWidth="1"/>
    <col min="4099" max="4099" width="6.625" style="1" customWidth="1"/>
    <col min="4100" max="4100" width="11.25" style="1"/>
    <col min="4101" max="4101" width="5.125" style="1" customWidth="1"/>
    <col min="4102" max="4102" width="11" style="1" customWidth="1"/>
    <col min="4103" max="4103" width="8.625" style="1" customWidth="1"/>
    <col min="4104" max="4104" width="12.625" style="1" customWidth="1"/>
    <col min="4105" max="4105" width="14.75" style="1" customWidth="1"/>
    <col min="4106" max="4106" width="14.25" style="1" customWidth="1"/>
    <col min="4107" max="4107" width="10.5" style="1" customWidth="1"/>
    <col min="4108" max="4108" width="7.5" style="1" customWidth="1"/>
    <col min="4109" max="4109" width="14.875" style="1" customWidth="1"/>
    <col min="4110" max="4352" width="11.25" style="1"/>
    <col min="4353" max="4353" width="20.375" style="1" customWidth="1"/>
    <col min="4354" max="4354" width="13.875" style="1" customWidth="1"/>
    <col min="4355" max="4355" width="6.625" style="1" customWidth="1"/>
    <col min="4356" max="4356" width="11.25" style="1"/>
    <col min="4357" max="4357" width="5.125" style="1" customWidth="1"/>
    <col min="4358" max="4358" width="11" style="1" customWidth="1"/>
    <col min="4359" max="4359" width="8.625" style="1" customWidth="1"/>
    <col min="4360" max="4360" width="12.625" style="1" customWidth="1"/>
    <col min="4361" max="4361" width="14.75" style="1" customWidth="1"/>
    <col min="4362" max="4362" width="14.25" style="1" customWidth="1"/>
    <col min="4363" max="4363" width="10.5" style="1" customWidth="1"/>
    <col min="4364" max="4364" width="7.5" style="1" customWidth="1"/>
    <col min="4365" max="4365" width="14.875" style="1" customWidth="1"/>
    <col min="4366" max="4608" width="11.25" style="1"/>
    <col min="4609" max="4609" width="20.375" style="1" customWidth="1"/>
    <col min="4610" max="4610" width="13.875" style="1" customWidth="1"/>
    <col min="4611" max="4611" width="6.625" style="1" customWidth="1"/>
    <col min="4612" max="4612" width="11.25" style="1"/>
    <col min="4613" max="4613" width="5.125" style="1" customWidth="1"/>
    <col min="4614" max="4614" width="11" style="1" customWidth="1"/>
    <col min="4615" max="4615" width="8.625" style="1" customWidth="1"/>
    <col min="4616" max="4616" width="12.625" style="1" customWidth="1"/>
    <col min="4617" max="4617" width="14.75" style="1" customWidth="1"/>
    <col min="4618" max="4618" width="14.25" style="1" customWidth="1"/>
    <col min="4619" max="4619" width="10.5" style="1" customWidth="1"/>
    <col min="4620" max="4620" width="7.5" style="1" customWidth="1"/>
    <col min="4621" max="4621" width="14.875" style="1" customWidth="1"/>
    <col min="4622" max="4864" width="11.25" style="1"/>
    <col min="4865" max="4865" width="20.375" style="1" customWidth="1"/>
    <col min="4866" max="4866" width="13.875" style="1" customWidth="1"/>
    <col min="4867" max="4867" width="6.625" style="1" customWidth="1"/>
    <col min="4868" max="4868" width="11.25" style="1"/>
    <col min="4869" max="4869" width="5.125" style="1" customWidth="1"/>
    <col min="4870" max="4870" width="11" style="1" customWidth="1"/>
    <col min="4871" max="4871" width="8.625" style="1" customWidth="1"/>
    <col min="4872" max="4872" width="12.625" style="1" customWidth="1"/>
    <col min="4873" max="4873" width="14.75" style="1" customWidth="1"/>
    <col min="4874" max="4874" width="14.25" style="1" customWidth="1"/>
    <col min="4875" max="4875" width="10.5" style="1" customWidth="1"/>
    <col min="4876" max="4876" width="7.5" style="1" customWidth="1"/>
    <col min="4877" max="4877" width="14.875" style="1" customWidth="1"/>
    <col min="4878" max="5120" width="11.25" style="1"/>
    <col min="5121" max="5121" width="20.375" style="1" customWidth="1"/>
    <col min="5122" max="5122" width="13.875" style="1" customWidth="1"/>
    <col min="5123" max="5123" width="6.625" style="1" customWidth="1"/>
    <col min="5124" max="5124" width="11.25" style="1"/>
    <col min="5125" max="5125" width="5.125" style="1" customWidth="1"/>
    <col min="5126" max="5126" width="11" style="1" customWidth="1"/>
    <col min="5127" max="5127" width="8.625" style="1" customWidth="1"/>
    <col min="5128" max="5128" width="12.625" style="1" customWidth="1"/>
    <col min="5129" max="5129" width="14.75" style="1" customWidth="1"/>
    <col min="5130" max="5130" width="14.25" style="1" customWidth="1"/>
    <col min="5131" max="5131" width="10.5" style="1" customWidth="1"/>
    <col min="5132" max="5132" width="7.5" style="1" customWidth="1"/>
    <col min="5133" max="5133" width="14.875" style="1" customWidth="1"/>
    <col min="5134" max="5376" width="11.25" style="1"/>
    <col min="5377" max="5377" width="20.375" style="1" customWidth="1"/>
    <col min="5378" max="5378" width="13.875" style="1" customWidth="1"/>
    <col min="5379" max="5379" width="6.625" style="1" customWidth="1"/>
    <col min="5380" max="5380" width="11.25" style="1"/>
    <col min="5381" max="5381" width="5.125" style="1" customWidth="1"/>
    <col min="5382" max="5382" width="11" style="1" customWidth="1"/>
    <col min="5383" max="5383" width="8.625" style="1" customWidth="1"/>
    <col min="5384" max="5384" width="12.625" style="1" customWidth="1"/>
    <col min="5385" max="5385" width="14.75" style="1" customWidth="1"/>
    <col min="5386" max="5386" width="14.25" style="1" customWidth="1"/>
    <col min="5387" max="5387" width="10.5" style="1" customWidth="1"/>
    <col min="5388" max="5388" width="7.5" style="1" customWidth="1"/>
    <col min="5389" max="5389" width="14.875" style="1" customWidth="1"/>
    <col min="5390" max="5632" width="11.25" style="1"/>
    <col min="5633" max="5633" width="20.375" style="1" customWidth="1"/>
    <col min="5634" max="5634" width="13.875" style="1" customWidth="1"/>
    <col min="5635" max="5635" width="6.625" style="1" customWidth="1"/>
    <col min="5636" max="5636" width="11.25" style="1"/>
    <col min="5637" max="5637" width="5.125" style="1" customWidth="1"/>
    <col min="5638" max="5638" width="11" style="1" customWidth="1"/>
    <col min="5639" max="5639" width="8.625" style="1" customWidth="1"/>
    <col min="5640" max="5640" width="12.625" style="1" customWidth="1"/>
    <col min="5641" max="5641" width="14.75" style="1" customWidth="1"/>
    <col min="5642" max="5642" width="14.25" style="1" customWidth="1"/>
    <col min="5643" max="5643" width="10.5" style="1" customWidth="1"/>
    <col min="5644" max="5644" width="7.5" style="1" customWidth="1"/>
    <col min="5645" max="5645" width="14.875" style="1" customWidth="1"/>
    <col min="5646" max="5888" width="11.25" style="1"/>
    <col min="5889" max="5889" width="20.375" style="1" customWidth="1"/>
    <col min="5890" max="5890" width="13.875" style="1" customWidth="1"/>
    <col min="5891" max="5891" width="6.625" style="1" customWidth="1"/>
    <col min="5892" max="5892" width="11.25" style="1"/>
    <col min="5893" max="5893" width="5.125" style="1" customWidth="1"/>
    <col min="5894" max="5894" width="11" style="1" customWidth="1"/>
    <col min="5895" max="5895" width="8.625" style="1" customWidth="1"/>
    <col min="5896" max="5896" width="12.625" style="1" customWidth="1"/>
    <col min="5897" max="5897" width="14.75" style="1" customWidth="1"/>
    <col min="5898" max="5898" width="14.25" style="1" customWidth="1"/>
    <col min="5899" max="5899" width="10.5" style="1" customWidth="1"/>
    <col min="5900" max="5900" width="7.5" style="1" customWidth="1"/>
    <col min="5901" max="5901" width="14.875" style="1" customWidth="1"/>
    <col min="5902" max="6144" width="11.25" style="1"/>
    <col min="6145" max="6145" width="20.375" style="1" customWidth="1"/>
    <col min="6146" max="6146" width="13.875" style="1" customWidth="1"/>
    <col min="6147" max="6147" width="6.625" style="1" customWidth="1"/>
    <col min="6148" max="6148" width="11.25" style="1"/>
    <col min="6149" max="6149" width="5.125" style="1" customWidth="1"/>
    <col min="6150" max="6150" width="11" style="1" customWidth="1"/>
    <col min="6151" max="6151" width="8.625" style="1" customWidth="1"/>
    <col min="6152" max="6152" width="12.625" style="1" customWidth="1"/>
    <col min="6153" max="6153" width="14.75" style="1" customWidth="1"/>
    <col min="6154" max="6154" width="14.25" style="1" customWidth="1"/>
    <col min="6155" max="6155" width="10.5" style="1" customWidth="1"/>
    <col min="6156" max="6156" width="7.5" style="1" customWidth="1"/>
    <col min="6157" max="6157" width="14.875" style="1" customWidth="1"/>
    <col min="6158" max="6400" width="11.25" style="1"/>
    <col min="6401" max="6401" width="20.375" style="1" customWidth="1"/>
    <col min="6402" max="6402" width="13.875" style="1" customWidth="1"/>
    <col min="6403" max="6403" width="6.625" style="1" customWidth="1"/>
    <col min="6404" max="6404" width="11.25" style="1"/>
    <col min="6405" max="6405" width="5.125" style="1" customWidth="1"/>
    <col min="6406" max="6406" width="11" style="1" customWidth="1"/>
    <col min="6407" max="6407" width="8.625" style="1" customWidth="1"/>
    <col min="6408" max="6408" width="12.625" style="1" customWidth="1"/>
    <col min="6409" max="6409" width="14.75" style="1" customWidth="1"/>
    <col min="6410" max="6410" width="14.25" style="1" customWidth="1"/>
    <col min="6411" max="6411" width="10.5" style="1" customWidth="1"/>
    <col min="6412" max="6412" width="7.5" style="1" customWidth="1"/>
    <col min="6413" max="6413" width="14.875" style="1" customWidth="1"/>
    <col min="6414" max="6656" width="11.25" style="1"/>
    <col min="6657" max="6657" width="20.375" style="1" customWidth="1"/>
    <col min="6658" max="6658" width="13.875" style="1" customWidth="1"/>
    <col min="6659" max="6659" width="6.625" style="1" customWidth="1"/>
    <col min="6660" max="6660" width="11.25" style="1"/>
    <col min="6661" max="6661" width="5.125" style="1" customWidth="1"/>
    <col min="6662" max="6662" width="11" style="1" customWidth="1"/>
    <col min="6663" max="6663" width="8.625" style="1" customWidth="1"/>
    <col min="6664" max="6664" width="12.625" style="1" customWidth="1"/>
    <col min="6665" max="6665" width="14.75" style="1" customWidth="1"/>
    <col min="6666" max="6666" width="14.25" style="1" customWidth="1"/>
    <col min="6667" max="6667" width="10.5" style="1" customWidth="1"/>
    <col min="6668" max="6668" width="7.5" style="1" customWidth="1"/>
    <col min="6669" max="6669" width="14.875" style="1" customWidth="1"/>
    <col min="6670" max="6912" width="11.25" style="1"/>
    <col min="6913" max="6913" width="20.375" style="1" customWidth="1"/>
    <col min="6914" max="6914" width="13.875" style="1" customWidth="1"/>
    <col min="6915" max="6915" width="6.625" style="1" customWidth="1"/>
    <col min="6916" max="6916" width="11.25" style="1"/>
    <col min="6917" max="6917" width="5.125" style="1" customWidth="1"/>
    <col min="6918" max="6918" width="11" style="1" customWidth="1"/>
    <col min="6919" max="6919" width="8.625" style="1" customWidth="1"/>
    <col min="6920" max="6920" width="12.625" style="1" customWidth="1"/>
    <col min="6921" max="6921" width="14.75" style="1" customWidth="1"/>
    <col min="6922" max="6922" width="14.25" style="1" customWidth="1"/>
    <col min="6923" max="6923" width="10.5" style="1" customWidth="1"/>
    <col min="6924" max="6924" width="7.5" style="1" customWidth="1"/>
    <col min="6925" max="6925" width="14.875" style="1" customWidth="1"/>
    <col min="6926" max="7168" width="11.25" style="1"/>
    <col min="7169" max="7169" width="20.375" style="1" customWidth="1"/>
    <col min="7170" max="7170" width="13.875" style="1" customWidth="1"/>
    <col min="7171" max="7171" width="6.625" style="1" customWidth="1"/>
    <col min="7172" max="7172" width="11.25" style="1"/>
    <col min="7173" max="7173" width="5.125" style="1" customWidth="1"/>
    <col min="7174" max="7174" width="11" style="1" customWidth="1"/>
    <col min="7175" max="7175" width="8.625" style="1" customWidth="1"/>
    <col min="7176" max="7176" width="12.625" style="1" customWidth="1"/>
    <col min="7177" max="7177" width="14.75" style="1" customWidth="1"/>
    <col min="7178" max="7178" width="14.25" style="1" customWidth="1"/>
    <col min="7179" max="7179" width="10.5" style="1" customWidth="1"/>
    <col min="7180" max="7180" width="7.5" style="1" customWidth="1"/>
    <col min="7181" max="7181" width="14.875" style="1" customWidth="1"/>
    <col min="7182" max="7424" width="11.25" style="1"/>
    <col min="7425" max="7425" width="20.375" style="1" customWidth="1"/>
    <col min="7426" max="7426" width="13.875" style="1" customWidth="1"/>
    <col min="7427" max="7427" width="6.625" style="1" customWidth="1"/>
    <col min="7428" max="7428" width="11.25" style="1"/>
    <col min="7429" max="7429" width="5.125" style="1" customWidth="1"/>
    <col min="7430" max="7430" width="11" style="1" customWidth="1"/>
    <col min="7431" max="7431" width="8.625" style="1" customWidth="1"/>
    <col min="7432" max="7432" width="12.625" style="1" customWidth="1"/>
    <col min="7433" max="7433" width="14.75" style="1" customWidth="1"/>
    <col min="7434" max="7434" width="14.25" style="1" customWidth="1"/>
    <col min="7435" max="7435" width="10.5" style="1" customWidth="1"/>
    <col min="7436" max="7436" width="7.5" style="1" customWidth="1"/>
    <col min="7437" max="7437" width="14.875" style="1" customWidth="1"/>
    <col min="7438" max="7680" width="11.25" style="1"/>
    <col min="7681" max="7681" width="20.375" style="1" customWidth="1"/>
    <col min="7682" max="7682" width="13.875" style="1" customWidth="1"/>
    <col min="7683" max="7683" width="6.625" style="1" customWidth="1"/>
    <col min="7684" max="7684" width="11.25" style="1"/>
    <col min="7685" max="7685" width="5.125" style="1" customWidth="1"/>
    <col min="7686" max="7686" width="11" style="1" customWidth="1"/>
    <col min="7687" max="7687" width="8.625" style="1" customWidth="1"/>
    <col min="7688" max="7688" width="12.625" style="1" customWidth="1"/>
    <col min="7689" max="7689" width="14.75" style="1" customWidth="1"/>
    <col min="7690" max="7690" width="14.25" style="1" customWidth="1"/>
    <col min="7691" max="7691" width="10.5" style="1" customWidth="1"/>
    <col min="7692" max="7692" width="7.5" style="1" customWidth="1"/>
    <col min="7693" max="7693" width="14.875" style="1" customWidth="1"/>
    <col min="7694" max="7936" width="11.25" style="1"/>
    <col min="7937" max="7937" width="20.375" style="1" customWidth="1"/>
    <col min="7938" max="7938" width="13.875" style="1" customWidth="1"/>
    <col min="7939" max="7939" width="6.625" style="1" customWidth="1"/>
    <col min="7940" max="7940" width="11.25" style="1"/>
    <col min="7941" max="7941" width="5.125" style="1" customWidth="1"/>
    <col min="7942" max="7942" width="11" style="1" customWidth="1"/>
    <col min="7943" max="7943" width="8.625" style="1" customWidth="1"/>
    <col min="7944" max="7944" width="12.625" style="1" customWidth="1"/>
    <col min="7945" max="7945" width="14.75" style="1" customWidth="1"/>
    <col min="7946" max="7946" width="14.25" style="1" customWidth="1"/>
    <col min="7947" max="7947" width="10.5" style="1" customWidth="1"/>
    <col min="7948" max="7948" width="7.5" style="1" customWidth="1"/>
    <col min="7949" max="7949" width="14.875" style="1" customWidth="1"/>
    <col min="7950" max="8192" width="11.25" style="1"/>
    <col min="8193" max="8193" width="20.375" style="1" customWidth="1"/>
    <col min="8194" max="8194" width="13.875" style="1" customWidth="1"/>
    <col min="8195" max="8195" width="6.625" style="1" customWidth="1"/>
    <col min="8196" max="8196" width="11.25" style="1"/>
    <col min="8197" max="8197" width="5.125" style="1" customWidth="1"/>
    <col min="8198" max="8198" width="11" style="1" customWidth="1"/>
    <col min="8199" max="8199" width="8.625" style="1" customWidth="1"/>
    <col min="8200" max="8200" width="12.625" style="1" customWidth="1"/>
    <col min="8201" max="8201" width="14.75" style="1" customWidth="1"/>
    <col min="8202" max="8202" width="14.25" style="1" customWidth="1"/>
    <col min="8203" max="8203" width="10.5" style="1" customWidth="1"/>
    <col min="8204" max="8204" width="7.5" style="1" customWidth="1"/>
    <col min="8205" max="8205" width="14.875" style="1" customWidth="1"/>
    <col min="8206" max="8448" width="11.25" style="1"/>
    <col min="8449" max="8449" width="20.375" style="1" customWidth="1"/>
    <col min="8450" max="8450" width="13.875" style="1" customWidth="1"/>
    <col min="8451" max="8451" width="6.625" style="1" customWidth="1"/>
    <col min="8452" max="8452" width="11.25" style="1"/>
    <col min="8453" max="8453" width="5.125" style="1" customWidth="1"/>
    <col min="8454" max="8454" width="11" style="1" customWidth="1"/>
    <col min="8455" max="8455" width="8.625" style="1" customWidth="1"/>
    <col min="8456" max="8456" width="12.625" style="1" customWidth="1"/>
    <col min="8457" max="8457" width="14.75" style="1" customWidth="1"/>
    <col min="8458" max="8458" width="14.25" style="1" customWidth="1"/>
    <col min="8459" max="8459" width="10.5" style="1" customWidth="1"/>
    <col min="8460" max="8460" width="7.5" style="1" customWidth="1"/>
    <col min="8461" max="8461" width="14.875" style="1" customWidth="1"/>
    <col min="8462" max="8704" width="11.25" style="1"/>
    <col min="8705" max="8705" width="20.375" style="1" customWidth="1"/>
    <col min="8706" max="8706" width="13.875" style="1" customWidth="1"/>
    <col min="8707" max="8707" width="6.625" style="1" customWidth="1"/>
    <col min="8708" max="8708" width="11.25" style="1"/>
    <col min="8709" max="8709" width="5.125" style="1" customWidth="1"/>
    <col min="8710" max="8710" width="11" style="1" customWidth="1"/>
    <col min="8711" max="8711" width="8.625" style="1" customWidth="1"/>
    <col min="8712" max="8712" width="12.625" style="1" customWidth="1"/>
    <col min="8713" max="8713" width="14.75" style="1" customWidth="1"/>
    <col min="8714" max="8714" width="14.25" style="1" customWidth="1"/>
    <col min="8715" max="8715" width="10.5" style="1" customWidth="1"/>
    <col min="8716" max="8716" width="7.5" style="1" customWidth="1"/>
    <col min="8717" max="8717" width="14.875" style="1" customWidth="1"/>
    <col min="8718" max="8960" width="11.25" style="1"/>
    <col min="8961" max="8961" width="20.375" style="1" customWidth="1"/>
    <col min="8962" max="8962" width="13.875" style="1" customWidth="1"/>
    <col min="8963" max="8963" width="6.625" style="1" customWidth="1"/>
    <col min="8964" max="8964" width="11.25" style="1"/>
    <col min="8965" max="8965" width="5.125" style="1" customWidth="1"/>
    <col min="8966" max="8966" width="11" style="1" customWidth="1"/>
    <col min="8967" max="8967" width="8.625" style="1" customWidth="1"/>
    <col min="8968" max="8968" width="12.625" style="1" customWidth="1"/>
    <col min="8969" max="8969" width="14.75" style="1" customWidth="1"/>
    <col min="8970" max="8970" width="14.25" style="1" customWidth="1"/>
    <col min="8971" max="8971" width="10.5" style="1" customWidth="1"/>
    <col min="8972" max="8972" width="7.5" style="1" customWidth="1"/>
    <col min="8973" max="8973" width="14.875" style="1" customWidth="1"/>
    <col min="8974" max="9216" width="11.25" style="1"/>
    <col min="9217" max="9217" width="20.375" style="1" customWidth="1"/>
    <col min="9218" max="9218" width="13.875" style="1" customWidth="1"/>
    <col min="9219" max="9219" width="6.625" style="1" customWidth="1"/>
    <col min="9220" max="9220" width="11.25" style="1"/>
    <col min="9221" max="9221" width="5.125" style="1" customWidth="1"/>
    <col min="9222" max="9222" width="11" style="1" customWidth="1"/>
    <col min="9223" max="9223" width="8.625" style="1" customWidth="1"/>
    <col min="9224" max="9224" width="12.625" style="1" customWidth="1"/>
    <col min="9225" max="9225" width="14.75" style="1" customWidth="1"/>
    <col min="9226" max="9226" width="14.25" style="1" customWidth="1"/>
    <col min="9227" max="9227" width="10.5" style="1" customWidth="1"/>
    <col min="9228" max="9228" width="7.5" style="1" customWidth="1"/>
    <col min="9229" max="9229" width="14.875" style="1" customWidth="1"/>
    <col min="9230" max="9472" width="11.25" style="1"/>
    <col min="9473" max="9473" width="20.375" style="1" customWidth="1"/>
    <col min="9474" max="9474" width="13.875" style="1" customWidth="1"/>
    <col min="9475" max="9475" width="6.625" style="1" customWidth="1"/>
    <col min="9476" max="9476" width="11.25" style="1"/>
    <col min="9477" max="9477" width="5.125" style="1" customWidth="1"/>
    <col min="9478" max="9478" width="11" style="1" customWidth="1"/>
    <col min="9479" max="9479" width="8.625" style="1" customWidth="1"/>
    <col min="9480" max="9480" width="12.625" style="1" customWidth="1"/>
    <col min="9481" max="9481" width="14.75" style="1" customWidth="1"/>
    <col min="9482" max="9482" width="14.25" style="1" customWidth="1"/>
    <col min="9483" max="9483" width="10.5" style="1" customWidth="1"/>
    <col min="9484" max="9484" width="7.5" style="1" customWidth="1"/>
    <col min="9485" max="9485" width="14.875" style="1" customWidth="1"/>
    <col min="9486" max="9728" width="11.25" style="1"/>
    <col min="9729" max="9729" width="20.375" style="1" customWidth="1"/>
    <col min="9730" max="9730" width="13.875" style="1" customWidth="1"/>
    <col min="9731" max="9731" width="6.625" style="1" customWidth="1"/>
    <col min="9732" max="9732" width="11.25" style="1"/>
    <col min="9733" max="9733" width="5.125" style="1" customWidth="1"/>
    <col min="9734" max="9734" width="11" style="1" customWidth="1"/>
    <col min="9735" max="9735" width="8.625" style="1" customWidth="1"/>
    <col min="9736" max="9736" width="12.625" style="1" customWidth="1"/>
    <col min="9737" max="9737" width="14.75" style="1" customWidth="1"/>
    <col min="9738" max="9738" width="14.25" style="1" customWidth="1"/>
    <col min="9739" max="9739" width="10.5" style="1" customWidth="1"/>
    <col min="9740" max="9740" width="7.5" style="1" customWidth="1"/>
    <col min="9741" max="9741" width="14.875" style="1" customWidth="1"/>
    <col min="9742" max="9984" width="11.25" style="1"/>
    <col min="9985" max="9985" width="20.375" style="1" customWidth="1"/>
    <col min="9986" max="9986" width="13.875" style="1" customWidth="1"/>
    <col min="9987" max="9987" width="6.625" style="1" customWidth="1"/>
    <col min="9988" max="9988" width="11.25" style="1"/>
    <col min="9989" max="9989" width="5.125" style="1" customWidth="1"/>
    <col min="9990" max="9990" width="11" style="1" customWidth="1"/>
    <col min="9991" max="9991" width="8.625" style="1" customWidth="1"/>
    <col min="9992" max="9992" width="12.625" style="1" customWidth="1"/>
    <col min="9993" max="9993" width="14.75" style="1" customWidth="1"/>
    <col min="9994" max="9994" width="14.25" style="1" customWidth="1"/>
    <col min="9995" max="9995" width="10.5" style="1" customWidth="1"/>
    <col min="9996" max="9996" width="7.5" style="1" customWidth="1"/>
    <col min="9997" max="9997" width="14.875" style="1" customWidth="1"/>
    <col min="9998" max="10240" width="11.25" style="1"/>
    <col min="10241" max="10241" width="20.375" style="1" customWidth="1"/>
    <col min="10242" max="10242" width="13.875" style="1" customWidth="1"/>
    <col min="10243" max="10243" width="6.625" style="1" customWidth="1"/>
    <col min="10244" max="10244" width="11.25" style="1"/>
    <col min="10245" max="10245" width="5.125" style="1" customWidth="1"/>
    <col min="10246" max="10246" width="11" style="1" customWidth="1"/>
    <col min="10247" max="10247" width="8.625" style="1" customWidth="1"/>
    <col min="10248" max="10248" width="12.625" style="1" customWidth="1"/>
    <col min="10249" max="10249" width="14.75" style="1" customWidth="1"/>
    <col min="10250" max="10250" width="14.25" style="1" customWidth="1"/>
    <col min="10251" max="10251" width="10.5" style="1" customWidth="1"/>
    <col min="10252" max="10252" width="7.5" style="1" customWidth="1"/>
    <col min="10253" max="10253" width="14.875" style="1" customWidth="1"/>
    <col min="10254" max="10496" width="11.25" style="1"/>
    <col min="10497" max="10497" width="20.375" style="1" customWidth="1"/>
    <col min="10498" max="10498" width="13.875" style="1" customWidth="1"/>
    <col min="10499" max="10499" width="6.625" style="1" customWidth="1"/>
    <col min="10500" max="10500" width="11.25" style="1"/>
    <col min="10501" max="10501" width="5.125" style="1" customWidth="1"/>
    <col min="10502" max="10502" width="11" style="1" customWidth="1"/>
    <col min="10503" max="10503" width="8.625" style="1" customWidth="1"/>
    <col min="10504" max="10504" width="12.625" style="1" customWidth="1"/>
    <col min="10505" max="10505" width="14.75" style="1" customWidth="1"/>
    <col min="10506" max="10506" width="14.25" style="1" customWidth="1"/>
    <col min="10507" max="10507" width="10.5" style="1" customWidth="1"/>
    <col min="10508" max="10508" width="7.5" style="1" customWidth="1"/>
    <col min="10509" max="10509" width="14.875" style="1" customWidth="1"/>
    <col min="10510" max="10752" width="11.25" style="1"/>
    <col min="10753" max="10753" width="20.375" style="1" customWidth="1"/>
    <col min="10754" max="10754" width="13.875" style="1" customWidth="1"/>
    <col min="10755" max="10755" width="6.625" style="1" customWidth="1"/>
    <col min="10756" max="10756" width="11.25" style="1"/>
    <col min="10757" max="10757" width="5.125" style="1" customWidth="1"/>
    <col min="10758" max="10758" width="11" style="1" customWidth="1"/>
    <col min="10759" max="10759" width="8.625" style="1" customWidth="1"/>
    <col min="10760" max="10760" width="12.625" style="1" customWidth="1"/>
    <col min="10761" max="10761" width="14.75" style="1" customWidth="1"/>
    <col min="10762" max="10762" width="14.25" style="1" customWidth="1"/>
    <col min="10763" max="10763" width="10.5" style="1" customWidth="1"/>
    <col min="10764" max="10764" width="7.5" style="1" customWidth="1"/>
    <col min="10765" max="10765" width="14.875" style="1" customWidth="1"/>
    <col min="10766" max="11008" width="11.25" style="1"/>
    <col min="11009" max="11009" width="20.375" style="1" customWidth="1"/>
    <col min="11010" max="11010" width="13.875" style="1" customWidth="1"/>
    <col min="11011" max="11011" width="6.625" style="1" customWidth="1"/>
    <col min="11012" max="11012" width="11.25" style="1"/>
    <col min="11013" max="11013" width="5.125" style="1" customWidth="1"/>
    <col min="11014" max="11014" width="11" style="1" customWidth="1"/>
    <col min="11015" max="11015" width="8.625" style="1" customWidth="1"/>
    <col min="11016" max="11016" width="12.625" style="1" customWidth="1"/>
    <col min="11017" max="11017" width="14.75" style="1" customWidth="1"/>
    <col min="11018" max="11018" width="14.25" style="1" customWidth="1"/>
    <col min="11019" max="11019" width="10.5" style="1" customWidth="1"/>
    <col min="11020" max="11020" width="7.5" style="1" customWidth="1"/>
    <col min="11021" max="11021" width="14.875" style="1" customWidth="1"/>
    <col min="11022" max="11264" width="11.25" style="1"/>
    <col min="11265" max="11265" width="20.375" style="1" customWidth="1"/>
    <col min="11266" max="11266" width="13.875" style="1" customWidth="1"/>
    <col min="11267" max="11267" width="6.625" style="1" customWidth="1"/>
    <col min="11268" max="11268" width="11.25" style="1"/>
    <col min="11269" max="11269" width="5.125" style="1" customWidth="1"/>
    <col min="11270" max="11270" width="11" style="1" customWidth="1"/>
    <col min="11271" max="11271" width="8.625" style="1" customWidth="1"/>
    <col min="11272" max="11272" width="12.625" style="1" customWidth="1"/>
    <col min="11273" max="11273" width="14.75" style="1" customWidth="1"/>
    <col min="11274" max="11274" width="14.25" style="1" customWidth="1"/>
    <col min="11275" max="11275" width="10.5" style="1" customWidth="1"/>
    <col min="11276" max="11276" width="7.5" style="1" customWidth="1"/>
    <col min="11277" max="11277" width="14.875" style="1" customWidth="1"/>
    <col min="11278" max="11520" width="11.25" style="1"/>
    <col min="11521" max="11521" width="20.375" style="1" customWidth="1"/>
    <col min="11522" max="11522" width="13.875" style="1" customWidth="1"/>
    <col min="11523" max="11523" width="6.625" style="1" customWidth="1"/>
    <col min="11524" max="11524" width="11.25" style="1"/>
    <col min="11525" max="11525" width="5.125" style="1" customWidth="1"/>
    <col min="11526" max="11526" width="11" style="1" customWidth="1"/>
    <col min="11527" max="11527" width="8.625" style="1" customWidth="1"/>
    <col min="11528" max="11528" width="12.625" style="1" customWidth="1"/>
    <col min="11529" max="11529" width="14.75" style="1" customWidth="1"/>
    <col min="11530" max="11530" width="14.25" style="1" customWidth="1"/>
    <col min="11531" max="11531" width="10.5" style="1" customWidth="1"/>
    <col min="11532" max="11532" width="7.5" style="1" customWidth="1"/>
    <col min="11533" max="11533" width="14.875" style="1" customWidth="1"/>
    <col min="11534" max="11776" width="11.25" style="1"/>
    <col min="11777" max="11777" width="20.375" style="1" customWidth="1"/>
    <col min="11778" max="11778" width="13.875" style="1" customWidth="1"/>
    <col min="11779" max="11779" width="6.625" style="1" customWidth="1"/>
    <col min="11780" max="11780" width="11.25" style="1"/>
    <col min="11781" max="11781" width="5.125" style="1" customWidth="1"/>
    <col min="11782" max="11782" width="11" style="1" customWidth="1"/>
    <col min="11783" max="11783" width="8.625" style="1" customWidth="1"/>
    <col min="11784" max="11784" width="12.625" style="1" customWidth="1"/>
    <col min="11785" max="11785" width="14.75" style="1" customWidth="1"/>
    <col min="11786" max="11786" width="14.25" style="1" customWidth="1"/>
    <col min="11787" max="11787" width="10.5" style="1" customWidth="1"/>
    <col min="11788" max="11788" width="7.5" style="1" customWidth="1"/>
    <col min="11789" max="11789" width="14.875" style="1" customWidth="1"/>
    <col min="11790" max="12032" width="11.25" style="1"/>
    <col min="12033" max="12033" width="20.375" style="1" customWidth="1"/>
    <col min="12034" max="12034" width="13.875" style="1" customWidth="1"/>
    <col min="12035" max="12035" width="6.625" style="1" customWidth="1"/>
    <col min="12036" max="12036" width="11.25" style="1"/>
    <col min="12037" max="12037" width="5.125" style="1" customWidth="1"/>
    <col min="12038" max="12038" width="11" style="1" customWidth="1"/>
    <col min="12039" max="12039" width="8.625" style="1" customWidth="1"/>
    <col min="12040" max="12040" width="12.625" style="1" customWidth="1"/>
    <col min="12041" max="12041" width="14.75" style="1" customWidth="1"/>
    <col min="12042" max="12042" width="14.25" style="1" customWidth="1"/>
    <col min="12043" max="12043" width="10.5" style="1" customWidth="1"/>
    <col min="12044" max="12044" width="7.5" style="1" customWidth="1"/>
    <col min="12045" max="12045" width="14.875" style="1" customWidth="1"/>
    <col min="12046" max="12288" width="11.25" style="1"/>
    <col min="12289" max="12289" width="20.375" style="1" customWidth="1"/>
    <col min="12290" max="12290" width="13.875" style="1" customWidth="1"/>
    <col min="12291" max="12291" width="6.625" style="1" customWidth="1"/>
    <col min="12292" max="12292" width="11.25" style="1"/>
    <col min="12293" max="12293" width="5.125" style="1" customWidth="1"/>
    <col min="12294" max="12294" width="11" style="1" customWidth="1"/>
    <col min="12295" max="12295" width="8.625" style="1" customWidth="1"/>
    <col min="12296" max="12296" width="12.625" style="1" customWidth="1"/>
    <col min="12297" max="12297" width="14.75" style="1" customWidth="1"/>
    <col min="12298" max="12298" width="14.25" style="1" customWidth="1"/>
    <col min="12299" max="12299" width="10.5" style="1" customWidth="1"/>
    <col min="12300" max="12300" width="7.5" style="1" customWidth="1"/>
    <col min="12301" max="12301" width="14.875" style="1" customWidth="1"/>
    <col min="12302" max="12544" width="11.25" style="1"/>
    <col min="12545" max="12545" width="20.375" style="1" customWidth="1"/>
    <col min="12546" max="12546" width="13.875" style="1" customWidth="1"/>
    <col min="12547" max="12547" width="6.625" style="1" customWidth="1"/>
    <col min="12548" max="12548" width="11.25" style="1"/>
    <col min="12549" max="12549" width="5.125" style="1" customWidth="1"/>
    <col min="12550" max="12550" width="11" style="1" customWidth="1"/>
    <col min="12551" max="12551" width="8.625" style="1" customWidth="1"/>
    <col min="12552" max="12552" width="12.625" style="1" customWidth="1"/>
    <col min="12553" max="12553" width="14.75" style="1" customWidth="1"/>
    <col min="12554" max="12554" width="14.25" style="1" customWidth="1"/>
    <col min="12555" max="12555" width="10.5" style="1" customWidth="1"/>
    <col min="12556" max="12556" width="7.5" style="1" customWidth="1"/>
    <col min="12557" max="12557" width="14.875" style="1" customWidth="1"/>
    <col min="12558" max="12800" width="11.25" style="1"/>
    <col min="12801" max="12801" width="20.375" style="1" customWidth="1"/>
    <col min="12802" max="12802" width="13.875" style="1" customWidth="1"/>
    <col min="12803" max="12803" width="6.625" style="1" customWidth="1"/>
    <col min="12804" max="12804" width="11.25" style="1"/>
    <col min="12805" max="12805" width="5.125" style="1" customWidth="1"/>
    <col min="12806" max="12806" width="11" style="1" customWidth="1"/>
    <col min="12807" max="12807" width="8.625" style="1" customWidth="1"/>
    <col min="12808" max="12808" width="12.625" style="1" customWidth="1"/>
    <col min="12809" max="12809" width="14.75" style="1" customWidth="1"/>
    <col min="12810" max="12810" width="14.25" style="1" customWidth="1"/>
    <col min="12811" max="12811" width="10.5" style="1" customWidth="1"/>
    <col min="12812" max="12812" width="7.5" style="1" customWidth="1"/>
    <col min="12813" max="12813" width="14.875" style="1" customWidth="1"/>
    <col min="12814" max="13056" width="11.25" style="1"/>
    <col min="13057" max="13057" width="20.375" style="1" customWidth="1"/>
    <col min="13058" max="13058" width="13.875" style="1" customWidth="1"/>
    <col min="13059" max="13059" width="6.625" style="1" customWidth="1"/>
    <col min="13060" max="13060" width="11.25" style="1"/>
    <col min="13061" max="13061" width="5.125" style="1" customWidth="1"/>
    <col min="13062" max="13062" width="11" style="1" customWidth="1"/>
    <col min="13063" max="13063" width="8.625" style="1" customWidth="1"/>
    <col min="13064" max="13064" width="12.625" style="1" customWidth="1"/>
    <col min="13065" max="13065" width="14.75" style="1" customWidth="1"/>
    <col min="13066" max="13066" width="14.25" style="1" customWidth="1"/>
    <col min="13067" max="13067" width="10.5" style="1" customWidth="1"/>
    <col min="13068" max="13068" width="7.5" style="1" customWidth="1"/>
    <col min="13069" max="13069" width="14.875" style="1" customWidth="1"/>
    <col min="13070" max="13312" width="11.25" style="1"/>
    <col min="13313" max="13313" width="20.375" style="1" customWidth="1"/>
    <col min="13314" max="13314" width="13.875" style="1" customWidth="1"/>
    <col min="13315" max="13315" width="6.625" style="1" customWidth="1"/>
    <col min="13316" max="13316" width="11.25" style="1"/>
    <col min="13317" max="13317" width="5.125" style="1" customWidth="1"/>
    <col min="13318" max="13318" width="11" style="1" customWidth="1"/>
    <col min="13319" max="13319" width="8.625" style="1" customWidth="1"/>
    <col min="13320" max="13320" width="12.625" style="1" customWidth="1"/>
    <col min="13321" max="13321" width="14.75" style="1" customWidth="1"/>
    <col min="13322" max="13322" width="14.25" style="1" customWidth="1"/>
    <col min="13323" max="13323" width="10.5" style="1" customWidth="1"/>
    <col min="13324" max="13324" width="7.5" style="1" customWidth="1"/>
    <col min="13325" max="13325" width="14.875" style="1" customWidth="1"/>
    <col min="13326" max="13568" width="11.25" style="1"/>
    <col min="13569" max="13569" width="20.375" style="1" customWidth="1"/>
    <col min="13570" max="13570" width="13.875" style="1" customWidth="1"/>
    <col min="13571" max="13571" width="6.625" style="1" customWidth="1"/>
    <col min="13572" max="13572" width="11.25" style="1"/>
    <col min="13573" max="13573" width="5.125" style="1" customWidth="1"/>
    <col min="13574" max="13574" width="11" style="1" customWidth="1"/>
    <col min="13575" max="13575" width="8.625" style="1" customWidth="1"/>
    <col min="13576" max="13576" width="12.625" style="1" customWidth="1"/>
    <col min="13577" max="13577" width="14.75" style="1" customWidth="1"/>
    <col min="13578" max="13578" width="14.25" style="1" customWidth="1"/>
    <col min="13579" max="13579" width="10.5" style="1" customWidth="1"/>
    <col min="13580" max="13580" width="7.5" style="1" customWidth="1"/>
    <col min="13581" max="13581" width="14.875" style="1" customWidth="1"/>
    <col min="13582" max="13824" width="11.25" style="1"/>
    <col min="13825" max="13825" width="20.375" style="1" customWidth="1"/>
    <col min="13826" max="13826" width="13.875" style="1" customWidth="1"/>
    <col min="13827" max="13827" width="6.625" style="1" customWidth="1"/>
    <col min="13828" max="13828" width="11.25" style="1"/>
    <col min="13829" max="13829" width="5.125" style="1" customWidth="1"/>
    <col min="13830" max="13830" width="11" style="1" customWidth="1"/>
    <col min="13831" max="13831" width="8.625" style="1" customWidth="1"/>
    <col min="13832" max="13832" width="12.625" style="1" customWidth="1"/>
    <col min="13833" max="13833" width="14.75" style="1" customWidth="1"/>
    <col min="13834" max="13834" width="14.25" style="1" customWidth="1"/>
    <col min="13835" max="13835" width="10.5" style="1" customWidth="1"/>
    <col min="13836" max="13836" width="7.5" style="1" customWidth="1"/>
    <col min="13837" max="13837" width="14.875" style="1" customWidth="1"/>
    <col min="13838" max="14080" width="11.25" style="1"/>
    <col min="14081" max="14081" width="20.375" style="1" customWidth="1"/>
    <col min="14082" max="14082" width="13.875" style="1" customWidth="1"/>
    <col min="14083" max="14083" width="6.625" style="1" customWidth="1"/>
    <col min="14084" max="14084" width="11.25" style="1"/>
    <col min="14085" max="14085" width="5.125" style="1" customWidth="1"/>
    <col min="14086" max="14086" width="11" style="1" customWidth="1"/>
    <col min="14087" max="14087" width="8.625" style="1" customWidth="1"/>
    <col min="14088" max="14088" width="12.625" style="1" customWidth="1"/>
    <col min="14089" max="14089" width="14.75" style="1" customWidth="1"/>
    <col min="14090" max="14090" width="14.25" style="1" customWidth="1"/>
    <col min="14091" max="14091" width="10.5" style="1" customWidth="1"/>
    <col min="14092" max="14092" width="7.5" style="1" customWidth="1"/>
    <col min="14093" max="14093" width="14.875" style="1" customWidth="1"/>
    <col min="14094" max="14336" width="11.25" style="1"/>
    <col min="14337" max="14337" width="20.375" style="1" customWidth="1"/>
    <col min="14338" max="14338" width="13.875" style="1" customWidth="1"/>
    <col min="14339" max="14339" width="6.625" style="1" customWidth="1"/>
    <col min="14340" max="14340" width="11.25" style="1"/>
    <col min="14341" max="14341" width="5.125" style="1" customWidth="1"/>
    <col min="14342" max="14342" width="11" style="1" customWidth="1"/>
    <col min="14343" max="14343" width="8.625" style="1" customWidth="1"/>
    <col min="14344" max="14344" width="12.625" style="1" customWidth="1"/>
    <col min="14345" max="14345" width="14.75" style="1" customWidth="1"/>
    <col min="14346" max="14346" width="14.25" style="1" customWidth="1"/>
    <col min="14347" max="14347" width="10.5" style="1" customWidth="1"/>
    <col min="14348" max="14348" width="7.5" style="1" customWidth="1"/>
    <col min="14349" max="14349" width="14.875" style="1" customWidth="1"/>
    <col min="14350" max="14592" width="11.25" style="1"/>
    <col min="14593" max="14593" width="20.375" style="1" customWidth="1"/>
    <col min="14594" max="14594" width="13.875" style="1" customWidth="1"/>
    <col min="14595" max="14595" width="6.625" style="1" customWidth="1"/>
    <col min="14596" max="14596" width="11.25" style="1"/>
    <col min="14597" max="14597" width="5.125" style="1" customWidth="1"/>
    <col min="14598" max="14598" width="11" style="1" customWidth="1"/>
    <col min="14599" max="14599" width="8.625" style="1" customWidth="1"/>
    <col min="14600" max="14600" width="12.625" style="1" customWidth="1"/>
    <col min="14601" max="14601" width="14.75" style="1" customWidth="1"/>
    <col min="14602" max="14602" width="14.25" style="1" customWidth="1"/>
    <col min="14603" max="14603" width="10.5" style="1" customWidth="1"/>
    <col min="14604" max="14604" width="7.5" style="1" customWidth="1"/>
    <col min="14605" max="14605" width="14.875" style="1" customWidth="1"/>
    <col min="14606" max="14848" width="11.25" style="1"/>
    <col min="14849" max="14849" width="20.375" style="1" customWidth="1"/>
    <col min="14850" max="14850" width="13.875" style="1" customWidth="1"/>
    <col min="14851" max="14851" width="6.625" style="1" customWidth="1"/>
    <col min="14852" max="14852" width="11.25" style="1"/>
    <col min="14853" max="14853" width="5.125" style="1" customWidth="1"/>
    <col min="14854" max="14854" width="11" style="1" customWidth="1"/>
    <col min="14855" max="14855" width="8.625" style="1" customWidth="1"/>
    <col min="14856" max="14856" width="12.625" style="1" customWidth="1"/>
    <col min="14857" max="14857" width="14.75" style="1" customWidth="1"/>
    <col min="14858" max="14858" width="14.25" style="1" customWidth="1"/>
    <col min="14859" max="14859" width="10.5" style="1" customWidth="1"/>
    <col min="14860" max="14860" width="7.5" style="1" customWidth="1"/>
    <col min="14861" max="14861" width="14.875" style="1" customWidth="1"/>
    <col min="14862" max="15104" width="11.25" style="1"/>
    <col min="15105" max="15105" width="20.375" style="1" customWidth="1"/>
    <col min="15106" max="15106" width="13.875" style="1" customWidth="1"/>
    <col min="15107" max="15107" width="6.625" style="1" customWidth="1"/>
    <col min="15108" max="15108" width="11.25" style="1"/>
    <col min="15109" max="15109" width="5.125" style="1" customWidth="1"/>
    <col min="15110" max="15110" width="11" style="1" customWidth="1"/>
    <col min="15111" max="15111" width="8.625" style="1" customWidth="1"/>
    <col min="15112" max="15112" width="12.625" style="1" customWidth="1"/>
    <col min="15113" max="15113" width="14.75" style="1" customWidth="1"/>
    <col min="15114" max="15114" width="14.25" style="1" customWidth="1"/>
    <col min="15115" max="15115" width="10.5" style="1" customWidth="1"/>
    <col min="15116" max="15116" width="7.5" style="1" customWidth="1"/>
    <col min="15117" max="15117" width="14.875" style="1" customWidth="1"/>
    <col min="15118" max="15360" width="11.25" style="1"/>
    <col min="15361" max="15361" width="20.375" style="1" customWidth="1"/>
    <col min="15362" max="15362" width="13.875" style="1" customWidth="1"/>
    <col min="15363" max="15363" width="6.625" style="1" customWidth="1"/>
    <col min="15364" max="15364" width="11.25" style="1"/>
    <col min="15365" max="15365" width="5.125" style="1" customWidth="1"/>
    <col min="15366" max="15366" width="11" style="1" customWidth="1"/>
    <col min="15367" max="15367" width="8.625" style="1" customWidth="1"/>
    <col min="15368" max="15368" width="12.625" style="1" customWidth="1"/>
    <col min="15369" max="15369" width="14.75" style="1" customWidth="1"/>
    <col min="15370" max="15370" width="14.25" style="1" customWidth="1"/>
    <col min="15371" max="15371" width="10.5" style="1" customWidth="1"/>
    <col min="15372" max="15372" width="7.5" style="1" customWidth="1"/>
    <col min="15373" max="15373" width="14.875" style="1" customWidth="1"/>
    <col min="15374" max="15616" width="11.25" style="1"/>
    <col min="15617" max="15617" width="20.375" style="1" customWidth="1"/>
    <col min="15618" max="15618" width="13.875" style="1" customWidth="1"/>
    <col min="15619" max="15619" width="6.625" style="1" customWidth="1"/>
    <col min="15620" max="15620" width="11.25" style="1"/>
    <col min="15621" max="15621" width="5.125" style="1" customWidth="1"/>
    <col min="15622" max="15622" width="11" style="1" customWidth="1"/>
    <col min="15623" max="15623" width="8.625" style="1" customWidth="1"/>
    <col min="15624" max="15624" width="12.625" style="1" customWidth="1"/>
    <col min="15625" max="15625" width="14.75" style="1" customWidth="1"/>
    <col min="15626" max="15626" width="14.25" style="1" customWidth="1"/>
    <col min="15627" max="15627" width="10.5" style="1" customWidth="1"/>
    <col min="15628" max="15628" width="7.5" style="1" customWidth="1"/>
    <col min="15629" max="15629" width="14.875" style="1" customWidth="1"/>
    <col min="15630" max="15872" width="11.25" style="1"/>
    <col min="15873" max="15873" width="20.375" style="1" customWidth="1"/>
    <col min="15874" max="15874" width="13.875" style="1" customWidth="1"/>
    <col min="15875" max="15875" width="6.625" style="1" customWidth="1"/>
    <col min="15876" max="15876" width="11.25" style="1"/>
    <col min="15877" max="15877" width="5.125" style="1" customWidth="1"/>
    <col min="15878" max="15878" width="11" style="1" customWidth="1"/>
    <col min="15879" max="15879" width="8.625" style="1" customWidth="1"/>
    <col min="15880" max="15880" width="12.625" style="1" customWidth="1"/>
    <col min="15881" max="15881" width="14.75" style="1" customWidth="1"/>
    <col min="15882" max="15882" width="14.25" style="1" customWidth="1"/>
    <col min="15883" max="15883" width="10.5" style="1" customWidth="1"/>
    <col min="15884" max="15884" width="7.5" style="1" customWidth="1"/>
    <col min="15885" max="15885" width="14.875" style="1" customWidth="1"/>
    <col min="15886" max="16128" width="11.25" style="1"/>
    <col min="16129" max="16129" width="20.375" style="1" customWidth="1"/>
    <col min="16130" max="16130" width="13.875" style="1" customWidth="1"/>
    <col min="16131" max="16131" width="6.625" style="1" customWidth="1"/>
    <col min="16132" max="16132" width="11.25" style="1"/>
    <col min="16133" max="16133" width="5.125" style="1" customWidth="1"/>
    <col min="16134" max="16134" width="11" style="1" customWidth="1"/>
    <col min="16135" max="16135" width="8.625" style="1" customWidth="1"/>
    <col min="16136" max="16136" width="12.625" style="1" customWidth="1"/>
    <col min="16137" max="16137" width="14.75" style="1" customWidth="1"/>
    <col min="16138" max="16138" width="14.25" style="1" customWidth="1"/>
    <col min="16139" max="16139" width="10.5" style="1" customWidth="1"/>
    <col min="16140" max="16140" width="7.5" style="1" customWidth="1"/>
    <col min="16141" max="16141" width="14.875" style="1" customWidth="1"/>
    <col min="16142" max="16384" width="11.25" style="1"/>
  </cols>
  <sheetData>
    <row r="1" spans="1:13">
      <c r="A1" s="681"/>
      <c r="B1" s="684"/>
      <c r="C1" s="685"/>
      <c r="D1" s="685"/>
      <c r="E1" s="685"/>
      <c r="F1" s="685"/>
      <c r="G1" s="685"/>
      <c r="H1" s="685"/>
      <c r="I1" s="686"/>
      <c r="J1" s="647" t="s">
        <v>58</v>
      </c>
      <c r="K1" s="654"/>
      <c r="L1" s="655"/>
      <c r="M1" s="656"/>
    </row>
    <row r="2" spans="1:13">
      <c r="A2" s="682"/>
      <c r="B2" s="660" t="s">
        <v>113</v>
      </c>
      <c r="C2" s="661"/>
      <c r="D2" s="661"/>
      <c r="E2" s="661"/>
      <c r="F2" s="661"/>
      <c r="G2" s="661"/>
      <c r="H2" s="661"/>
      <c r="I2" s="662"/>
      <c r="J2" s="648"/>
      <c r="K2" s="657"/>
      <c r="L2" s="658"/>
      <c r="M2" s="659"/>
    </row>
    <row r="3" spans="1:13">
      <c r="A3" s="682"/>
      <c r="B3" s="663"/>
      <c r="C3" s="664"/>
      <c r="D3" s="664"/>
      <c r="E3" s="664"/>
      <c r="F3" s="664"/>
      <c r="G3" s="664"/>
      <c r="H3" s="664"/>
      <c r="I3" s="665"/>
      <c r="J3" s="652" t="s">
        <v>59</v>
      </c>
      <c r="K3" s="667">
        <v>1</v>
      </c>
      <c r="L3" s="668"/>
      <c r="M3" s="669"/>
    </row>
    <row r="4" spans="1:13">
      <c r="A4" s="682"/>
      <c r="B4" s="663"/>
      <c r="C4" s="664"/>
      <c r="D4" s="664"/>
      <c r="E4" s="664"/>
      <c r="F4" s="664"/>
      <c r="G4" s="664"/>
      <c r="H4" s="664"/>
      <c r="I4" s="665"/>
      <c r="J4" s="666"/>
      <c r="K4" s="670"/>
      <c r="L4" s="671"/>
      <c r="M4" s="672"/>
    </row>
    <row r="5" spans="1:13">
      <c r="A5" s="682"/>
      <c r="B5" s="649" t="s">
        <v>60</v>
      </c>
      <c r="C5" s="650"/>
      <c r="D5" s="650"/>
      <c r="E5" s="650"/>
      <c r="F5" s="650"/>
      <c r="G5" s="650"/>
      <c r="H5" s="650"/>
      <c r="I5" s="651"/>
      <c r="J5" s="652" t="s">
        <v>61</v>
      </c>
      <c r="K5" s="673"/>
      <c r="L5" s="673" t="s">
        <v>62</v>
      </c>
      <c r="M5" s="675"/>
    </row>
    <row r="6" spans="1:13" ht="13.5" thickBot="1">
      <c r="A6" s="683"/>
      <c r="B6" s="687"/>
      <c r="C6" s="688"/>
      <c r="D6" s="688"/>
      <c r="E6" s="688"/>
      <c r="F6" s="688"/>
      <c r="G6" s="688"/>
      <c r="H6" s="688"/>
      <c r="I6" s="689"/>
      <c r="J6" s="653"/>
      <c r="K6" s="674"/>
      <c r="L6" s="674"/>
      <c r="M6" s="676"/>
    </row>
    <row r="7" spans="1:13" s="6" customFormat="1" ht="9" thickBot="1">
      <c r="A7" s="2"/>
      <c r="B7" s="3"/>
      <c r="C7" s="3"/>
      <c r="D7" s="3"/>
      <c r="E7" s="3"/>
      <c r="F7" s="3"/>
      <c r="G7" s="3"/>
      <c r="H7" s="3"/>
      <c r="I7" s="3"/>
      <c r="J7" s="3"/>
      <c r="K7" s="4"/>
      <c r="L7" s="4"/>
      <c r="M7" s="5"/>
    </row>
    <row r="8" spans="1:13">
      <c r="A8" s="7"/>
      <c r="B8" s="8"/>
      <c r="C8" s="8"/>
      <c r="D8" s="8"/>
      <c r="E8" s="8"/>
      <c r="F8" s="8"/>
      <c r="G8" s="9"/>
      <c r="H8" s="8"/>
      <c r="I8" s="8"/>
      <c r="J8" s="10" t="s">
        <v>63</v>
      </c>
      <c r="K8" s="11"/>
      <c r="L8" s="11"/>
      <c r="M8" s="12"/>
    </row>
    <row r="9" spans="1:13" s="19" customFormat="1" ht="11.25">
      <c r="A9" s="13"/>
      <c r="B9" s="14"/>
      <c r="C9" s="14"/>
      <c r="D9" s="14"/>
      <c r="E9" s="14"/>
      <c r="F9" s="14"/>
      <c r="G9" s="15"/>
      <c r="H9" s="14"/>
      <c r="I9" s="14"/>
      <c r="J9" s="16"/>
      <c r="K9" s="17" t="s">
        <v>64</v>
      </c>
      <c r="L9" s="17" t="s">
        <v>65</v>
      </c>
      <c r="M9" s="18" t="s">
        <v>66</v>
      </c>
    </row>
    <row r="10" spans="1:13" ht="36">
      <c r="A10" s="678" t="s">
        <v>67</v>
      </c>
      <c r="B10" s="679"/>
      <c r="C10" s="679"/>
      <c r="D10" s="679"/>
      <c r="E10" s="20" t="s">
        <v>68</v>
      </c>
      <c r="F10" s="21"/>
      <c r="H10" s="680" t="s">
        <v>69</v>
      </c>
      <c r="I10" s="680"/>
      <c r="J10" s="22" t="s">
        <v>68</v>
      </c>
      <c r="K10" s="23"/>
      <c r="L10" s="23"/>
      <c r="M10" s="24"/>
    </row>
    <row r="11" spans="1:13">
      <c r="A11" s="25"/>
      <c r="B11" s="26"/>
      <c r="C11" s="677"/>
      <c r="D11" s="677"/>
      <c r="E11" s="27"/>
      <c r="F11" s="27"/>
      <c r="G11" s="28"/>
      <c r="I11" s="29"/>
      <c r="J11" s="26"/>
      <c r="K11" s="30"/>
      <c r="L11" s="30"/>
      <c r="M11" s="31"/>
    </row>
    <row r="12" spans="1:13" ht="13.5" thickBot="1">
      <c r="A12" s="32"/>
      <c r="B12" s="33"/>
      <c r="C12" s="34"/>
      <c r="D12" s="34"/>
      <c r="E12" s="34"/>
      <c r="F12" s="34"/>
      <c r="G12" s="33"/>
      <c r="H12" s="34"/>
      <c r="I12" s="33"/>
      <c r="J12" s="34"/>
      <c r="K12" s="636"/>
      <c r="L12" s="636"/>
      <c r="M12" s="637"/>
    </row>
    <row r="13" spans="1:13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7"/>
    </row>
    <row r="14" spans="1:13">
      <c r="A14" s="38" t="s">
        <v>70</v>
      </c>
      <c r="B14" s="39"/>
      <c r="C14" s="40" t="s">
        <v>62</v>
      </c>
      <c r="D14" s="41"/>
      <c r="G14" s="42"/>
      <c r="H14" s="42"/>
      <c r="I14" s="42"/>
      <c r="J14" s="42"/>
      <c r="K14" s="42"/>
      <c r="L14" s="42"/>
      <c r="M14" s="43"/>
    </row>
    <row r="15" spans="1:13">
      <c r="A15" s="44" t="s">
        <v>71</v>
      </c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3"/>
    </row>
    <row r="16" spans="1:13">
      <c r="A16" s="44"/>
      <c r="B16" s="47"/>
      <c r="C16" s="48"/>
      <c r="D16" s="46"/>
      <c r="E16" s="46"/>
      <c r="F16" s="46"/>
      <c r="G16" s="46"/>
      <c r="H16" s="46"/>
      <c r="I16" s="46"/>
      <c r="J16" s="46"/>
      <c r="K16" s="46"/>
      <c r="L16" s="46"/>
      <c r="M16" s="43"/>
    </row>
    <row r="17" spans="1:13">
      <c r="A17" s="44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1:13">
      <c r="A18" s="44" t="s">
        <v>114</v>
      </c>
      <c r="B18" s="47"/>
      <c r="C18" s="46"/>
      <c r="D18" s="46"/>
      <c r="E18" s="46"/>
      <c r="F18" s="46"/>
      <c r="G18" s="46"/>
      <c r="H18" s="52"/>
      <c r="I18" s="40" t="s">
        <v>72</v>
      </c>
      <c r="J18" s="46"/>
      <c r="K18" s="46"/>
      <c r="L18" s="46"/>
      <c r="M18" s="53"/>
    </row>
    <row r="19" spans="1:13">
      <c r="A19" s="44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1:13">
      <c r="A20" s="44" t="s">
        <v>73</v>
      </c>
      <c r="B20" s="47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4"/>
    </row>
    <row r="21" spans="1:13">
      <c r="A21" s="44"/>
      <c r="B21" s="49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1"/>
    </row>
    <row r="22" spans="1:13">
      <c r="A22" s="44" t="s">
        <v>74</v>
      </c>
      <c r="B22" s="47"/>
      <c r="C22" s="30"/>
      <c r="D22" s="30"/>
      <c r="E22" s="30"/>
      <c r="F22" s="30"/>
      <c r="G22" s="30"/>
      <c r="H22" s="30"/>
      <c r="I22" s="30"/>
      <c r="J22" s="55" t="s">
        <v>75</v>
      </c>
      <c r="K22" s="56"/>
      <c r="L22" s="55" t="s">
        <v>62</v>
      </c>
      <c r="M22" s="57"/>
    </row>
    <row r="23" spans="1:13">
      <c r="A23" s="44"/>
      <c r="B23" s="49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1"/>
    </row>
    <row r="24" spans="1:13">
      <c r="A24" s="44" t="s">
        <v>76</v>
      </c>
      <c r="B24" s="49"/>
      <c r="C24" s="27"/>
      <c r="D24" s="27"/>
      <c r="E24" s="58"/>
      <c r="F24" s="58"/>
      <c r="G24" s="52"/>
      <c r="H24" s="30"/>
      <c r="I24" s="30"/>
      <c r="K24" s="27"/>
      <c r="L24" s="27"/>
      <c r="M24" s="31"/>
    </row>
    <row r="25" spans="1:13" s="62" customFormat="1" ht="11.25">
      <c r="A25" s="59"/>
      <c r="B25" s="60"/>
      <c r="C25" s="61"/>
      <c r="D25" s="61"/>
      <c r="E25" s="638" t="s">
        <v>64</v>
      </c>
      <c r="F25" s="638"/>
      <c r="G25" s="638"/>
      <c r="H25" s="61" t="s">
        <v>65</v>
      </c>
      <c r="I25" s="61" t="s">
        <v>66</v>
      </c>
      <c r="K25" s="61"/>
      <c r="L25" s="61"/>
      <c r="M25" s="63"/>
    </row>
    <row r="26" spans="1:13">
      <c r="A26" s="64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1:13" ht="15">
      <c r="A27" s="639" t="s">
        <v>77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1"/>
    </row>
    <row r="28" spans="1:13" ht="13.5" thickBot="1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7"/>
    </row>
    <row r="29" spans="1:13" ht="25.5">
      <c r="A29" s="68" t="s">
        <v>78</v>
      </c>
      <c r="B29" s="642" t="s">
        <v>79</v>
      </c>
      <c r="C29" s="643"/>
      <c r="D29" s="643"/>
      <c r="E29" s="643"/>
      <c r="F29" s="643"/>
      <c r="G29" s="643"/>
      <c r="H29" s="643"/>
      <c r="I29" s="644"/>
      <c r="J29" s="69" t="s">
        <v>80</v>
      </c>
      <c r="K29" s="645" t="s">
        <v>81</v>
      </c>
      <c r="L29" s="646"/>
      <c r="M29" s="68" t="s">
        <v>82</v>
      </c>
    </row>
    <row r="30" spans="1:13" ht="13.5" thickBot="1">
      <c r="A30" s="70"/>
      <c r="B30" s="71"/>
      <c r="C30" s="72"/>
      <c r="D30" s="72"/>
      <c r="E30" s="72"/>
      <c r="F30" s="72"/>
      <c r="G30" s="72"/>
      <c r="H30" s="72"/>
      <c r="I30" s="72"/>
      <c r="J30" s="73"/>
      <c r="K30" s="629"/>
      <c r="L30" s="630"/>
      <c r="M30" s="70"/>
    </row>
    <row r="31" spans="1:13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7"/>
    </row>
    <row r="32" spans="1:13">
      <c r="A32" s="74" t="s">
        <v>83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1:13" ht="13.5" thickBot="1">
      <c r="A33" s="77"/>
      <c r="B33" s="66"/>
      <c r="C33" s="66"/>
      <c r="D33" s="66"/>
      <c r="E33" s="66"/>
      <c r="F33" s="66"/>
      <c r="G33" s="66"/>
      <c r="H33" s="78"/>
      <c r="I33" s="78"/>
      <c r="J33" s="66"/>
      <c r="K33" s="66"/>
      <c r="L33" s="66"/>
      <c r="M33" s="67"/>
    </row>
    <row r="34" spans="1:13" s="81" customFormat="1" ht="12">
      <c r="A34" s="601" t="s">
        <v>79</v>
      </c>
      <c r="B34" s="602"/>
      <c r="C34" s="602"/>
      <c r="D34" s="602"/>
      <c r="E34" s="602"/>
      <c r="F34" s="602"/>
      <c r="G34" s="627"/>
      <c r="H34" s="631" t="s">
        <v>84</v>
      </c>
      <c r="I34" s="632"/>
      <c r="J34" s="79" t="s">
        <v>85</v>
      </c>
      <c r="K34" s="628" t="s">
        <v>86</v>
      </c>
      <c r="L34" s="627"/>
      <c r="M34" s="80" t="s">
        <v>87</v>
      </c>
    </row>
    <row r="35" spans="1:13" s="81" customFormat="1" ht="12">
      <c r="A35" s="633"/>
      <c r="B35" s="634"/>
      <c r="C35" s="634"/>
      <c r="D35" s="634"/>
      <c r="E35" s="634"/>
      <c r="F35" s="634"/>
      <c r="G35" s="612"/>
      <c r="H35" s="635"/>
      <c r="I35" s="613"/>
      <c r="J35" s="82"/>
      <c r="K35" s="611"/>
      <c r="L35" s="612"/>
      <c r="M35" s="83"/>
    </row>
    <row r="36" spans="1:13" s="81" customFormat="1" thickBot="1">
      <c r="A36" s="624"/>
      <c r="B36" s="625"/>
      <c r="C36" s="625"/>
      <c r="D36" s="625"/>
      <c r="E36" s="625"/>
      <c r="F36" s="625"/>
      <c r="G36" s="600"/>
      <c r="H36" s="626"/>
      <c r="I36" s="614"/>
      <c r="J36" s="84"/>
      <c r="K36" s="599"/>
      <c r="L36" s="600"/>
      <c r="M36" s="85"/>
    </row>
    <row r="37" spans="1:13" s="81" customFormat="1" thickBot="1">
      <c r="A37" s="594" t="s">
        <v>88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6"/>
      <c r="M37" s="86">
        <v>0</v>
      </c>
    </row>
    <row r="38" spans="1:13" s="81" customFormat="1" ht="12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>
      <c r="A39" s="90" t="s">
        <v>89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2"/>
    </row>
    <row r="40" spans="1:13" s="81" customFormat="1" thickBot="1">
      <c r="A40" s="93"/>
      <c r="B40" s="94"/>
      <c r="C40" s="94"/>
      <c r="D40" s="94"/>
      <c r="E40" s="94"/>
      <c r="F40" s="94"/>
      <c r="G40" s="94"/>
      <c r="H40" s="94"/>
      <c r="I40" s="88"/>
      <c r="J40" s="88"/>
      <c r="K40" s="88"/>
      <c r="L40" s="88"/>
      <c r="M40" s="89"/>
    </row>
    <row r="41" spans="1:13" s="81" customFormat="1" ht="12">
      <c r="A41" s="601" t="s">
        <v>79</v>
      </c>
      <c r="B41" s="602"/>
      <c r="C41" s="602"/>
      <c r="D41" s="602"/>
      <c r="E41" s="602"/>
      <c r="F41" s="602"/>
      <c r="G41" s="602"/>
      <c r="H41" s="627"/>
      <c r="I41" s="95" t="s">
        <v>81</v>
      </c>
      <c r="J41" s="79" t="s">
        <v>82</v>
      </c>
      <c r="K41" s="628" t="s">
        <v>90</v>
      </c>
      <c r="L41" s="627"/>
      <c r="M41" s="80" t="s">
        <v>87</v>
      </c>
    </row>
    <row r="42" spans="1:13" s="81" customFormat="1" ht="12">
      <c r="A42" s="605"/>
      <c r="B42" s="606"/>
      <c r="C42" s="606"/>
      <c r="D42" s="606"/>
      <c r="E42" s="606"/>
      <c r="F42" s="606"/>
      <c r="G42" s="606"/>
      <c r="H42" s="613"/>
      <c r="I42" s="96"/>
      <c r="J42" s="82"/>
      <c r="K42" s="611"/>
      <c r="L42" s="612"/>
      <c r="M42" s="83"/>
    </row>
    <row r="43" spans="1:13" s="81" customFormat="1" thickBot="1">
      <c r="A43" s="597"/>
      <c r="B43" s="598"/>
      <c r="C43" s="598"/>
      <c r="D43" s="598"/>
      <c r="E43" s="598"/>
      <c r="F43" s="598"/>
      <c r="G43" s="598"/>
      <c r="H43" s="614"/>
      <c r="I43" s="97"/>
      <c r="J43" s="98"/>
      <c r="K43" s="599"/>
      <c r="L43" s="600"/>
      <c r="M43" s="99"/>
    </row>
    <row r="44" spans="1:13" s="81" customFormat="1" thickBot="1">
      <c r="A44" s="594" t="s">
        <v>88</v>
      </c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6"/>
      <c r="M44" s="86">
        <v>0</v>
      </c>
    </row>
    <row r="45" spans="1:13" s="81" customFormat="1" ht="12">
      <c r="A45" s="100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9"/>
    </row>
    <row r="46" spans="1:13" s="81" customFormat="1">
      <c r="A46" s="90" t="s">
        <v>91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101"/>
    </row>
    <row r="47" spans="1:13" s="81" customFormat="1" thickBot="1">
      <c r="A47" s="100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9"/>
    </row>
    <row r="48" spans="1:13" s="81" customFormat="1" ht="36">
      <c r="A48" s="615" t="s">
        <v>92</v>
      </c>
      <c r="B48" s="616"/>
      <c r="C48" s="616"/>
      <c r="D48" s="616"/>
      <c r="E48" s="617"/>
      <c r="F48" s="102"/>
      <c r="G48" s="103" t="s">
        <v>81</v>
      </c>
      <c r="H48" s="104" t="s">
        <v>93</v>
      </c>
      <c r="I48" s="105" t="s">
        <v>94</v>
      </c>
      <c r="J48" s="104" t="s">
        <v>95</v>
      </c>
      <c r="K48" s="618" t="s">
        <v>96</v>
      </c>
      <c r="L48" s="617"/>
      <c r="M48" s="106" t="s">
        <v>87</v>
      </c>
    </row>
    <row r="49" spans="1:13" s="81" customFormat="1" ht="12">
      <c r="A49" s="107"/>
      <c r="B49" s="96"/>
      <c r="C49" s="96"/>
      <c r="D49" s="96"/>
      <c r="E49" s="96"/>
      <c r="F49" s="96"/>
      <c r="G49" s="82"/>
      <c r="H49" s="82"/>
      <c r="I49" s="96"/>
      <c r="J49" s="82"/>
      <c r="K49" s="611"/>
      <c r="L49" s="612"/>
      <c r="M49" s="83"/>
    </row>
    <row r="50" spans="1:13" s="81" customFormat="1" thickBot="1">
      <c r="A50" s="108"/>
      <c r="B50" s="109"/>
      <c r="C50" s="109"/>
      <c r="D50" s="109"/>
      <c r="E50" s="109"/>
      <c r="F50" s="109"/>
      <c r="G50" s="98"/>
      <c r="H50" s="84"/>
      <c r="I50" s="94"/>
      <c r="J50" s="84"/>
      <c r="K50" s="599"/>
      <c r="L50" s="600"/>
      <c r="M50" s="85"/>
    </row>
    <row r="51" spans="1:13" s="81" customFormat="1" thickBot="1">
      <c r="A51" s="619" t="s">
        <v>88</v>
      </c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1"/>
      <c r="M51" s="110">
        <v>0</v>
      </c>
    </row>
    <row r="52" spans="1:13" s="81" customFormat="1" ht="12">
      <c r="A52" s="100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9"/>
    </row>
    <row r="53" spans="1:13">
      <c r="A53" s="90" t="s">
        <v>97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2"/>
    </row>
    <row r="54" spans="1:13" s="81" customFormat="1" thickBot="1">
      <c r="A54" s="100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9"/>
    </row>
    <row r="55" spans="1:13" s="81" customFormat="1" ht="12">
      <c r="A55" s="615" t="s">
        <v>79</v>
      </c>
      <c r="B55" s="616"/>
      <c r="C55" s="616"/>
      <c r="D55" s="616"/>
      <c r="E55" s="616"/>
      <c r="F55" s="616"/>
      <c r="G55" s="617"/>
      <c r="H55" s="103" t="s">
        <v>98</v>
      </c>
      <c r="I55" s="105" t="s">
        <v>99</v>
      </c>
      <c r="J55" s="104" t="s">
        <v>100</v>
      </c>
      <c r="K55" s="622" t="s">
        <v>86</v>
      </c>
      <c r="L55" s="623"/>
      <c r="M55" s="111" t="s">
        <v>87</v>
      </c>
    </row>
    <row r="56" spans="1:13" s="81" customFormat="1" ht="12">
      <c r="A56" s="605"/>
      <c r="B56" s="606"/>
      <c r="C56" s="606"/>
      <c r="D56" s="606"/>
      <c r="E56" s="606"/>
      <c r="F56" s="606"/>
      <c r="G56" s="606"/>
      <c r="H56" s="82"/>
      <c r="I56" s="96"/>
      <c r="J56" s="82"/>
      <c r="K56" s="611"/>
      <c r="L56" s="612"/>
      <c r="M56" s="83"/>
    </row>
    <row r="57" spans="1:13" s="81" customFormat="1" thickBot="1">
      <c r="A57" s="597"/>
      <c r="B57" s="598"/>
      <c r="C57" s="598"/>
      <c r="D57" s="598"/>
      <c r="E57" s="598"/>
      <c r="F57" s="598"/>
      <c r="G57" s="598"/>
      <c r="H57" s="84"/>
      <c r="I57" s="94"/>
      <c r="J57" s="84"/>
      <c r="K57" s="599"/>
      <c r="L57" s="600"/>
      <c r="M57" s="85"/>
    </row>
    <row r="58" spans="1:13" s="81" customFormat="1" thickBot="1">
      <c r="A58" s="594" t="s">
        <v>88</v>
      </c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6"/>
      <c r="M58" s="86">
        <v>0</v>
      </c>
    </row>
    <row r="59" spans="1:13" s="81" customFormat="1" thickBot="1">
      <c r="A59" s="100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9"/>
    </row>
    <row r="60" spans="1:13" s="81" customFormat="1" thickBot="1">
      <c r="A60" s="594" t="s">
        <v>101</v>
      </c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6"/>
      <c r="M60" s="86">
        <v>0</v>
      </c>
    </row>
    <row r="61" spans="1:13" s="81" customFormat="1" ht="12">
      <c r="A61" s="10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9"/>
    </row>
    <row r="62" spans="1:13">
      <c r="A62" s="90" t="s">
        <v>102</v>
      </c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2"/>
    </row>
    <row r="63" spans="1:13" s="81" customFormat="1" thickBot="1">
      <c r="A63" s="100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9"/>
    </row>
    <row r="64" spans="1:13" s="81" customFormat="1" ht="12">
      <c r="A64" s="601" t="s">
        <v>79</v>
      </c>
      <c r="B64" s="602"/>
      <c r="C64" s="602"/>
      <c r="D64" s="602"/>
      <c r="E64" s="602"/>
      <c r="F64" s="602"/>
      <c r="G64" s="602"/>
      <c r="H64" s="112"/>
      <c r="I64" s="113"/>
      <c r="J64" s="114" t="s">
        <v>103</v>
      </c>
      <c r="K64" s="603" t="s">
        <v>104</v>
      </c>
      <c r="L64" s="604"/>
      <c r="M64" s="115"/>
    </row>
    <row r="65" spans="1:13" s="81" customFormat="1" ht="12">
      <c r="A65" s="605" t="s">
        <v>105</v>
      </c>
      <c r="B65" s="606"/>
      <c r="C65" s="606"/>
      <c r="D65" s="606"/>
      <c r="E65" s="606"/>
      <c r="F65" s="606"/>
      <c r="G65" s="606"/>
      <c r="H65" s="116"/>
      <c r="I65" s="117"/>
      <c r="J65" s="118"/>
      <c r="K65" s="607"/>
      <c r="L65" s="608"/>
      <c r="M65" s="119"/>
    </row>
    <row r="66" spans="1:13" s="81" customFormat="1" ht="12">
      <c r="A66" s="120" t="s">
        <v>106</v>
      </c>
      <c r="B66" s="97"/>
      <c r="C66" s="97"/>
      <c r="D66" s="97"/>
      <c r="E66" s="97"/>
      <c r="F66" s="97"/>
      <c r="G66" s="97"/>
      <c r="H66" s="116"/>
      <c r="I66" s="117"/>
      <c r="J66" s="118"/>
      <c r="K66" s="607"/>
      <c r="L66" s="608"/>
      <c r="M66" s="119"/>
    </row>
    <row r="67" spans="1:13" s="81" customFormat="1" thickBot="1">
      <c r="A67" s="108" t="s">
        <v>107</v>
      </c>
      <c r="B67" s="109"/>
      <c r="C67" s="109"/>
      <c r="D67" s="109"/>
      <c r="E67" s="109"/>
      <c r="F67" s="109"/>
      <c r="G67" s="109"/>
      <c r="H67" s="121"/>
      <c r="I67" s="122"/>
      <c r="J67" s="118"/>
      <c r="K67" s="609"/>
      <c r="L67" s="610"/>
      <c r="M67" s="119"/>
    </row>
    <row r="68" spans="1:13" s="81" customFormat="1" thickBot="1">
      <c r="A68" s="594" t="s">
        <v>88</v>
      </c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6"/>
      <c r="M68" s="86">
        <v>0</v>
      </c>
    </row>
    <row r="69" spans="1:13" s="81" customFormat="1" thickBot="1">
      <c r="A69" s="100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9"/>
    </row>
    <row r="70" spans="1:13" s="81" customFormat="1" thickBot="1">
      <c r="A70" s="594" t="s">
        <v>108</v>
      </c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6"/>
      <c r="M70" s="86">
        <f>ROUND(M60+M68,0)</f>
        <v>0</v>
      </c>
    </row>
    <row r="71" spans="1:13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7"/>
    </row>
    <row r="72" spans="1:13">
      <c r="A72" s="64"/>
      <c r="M72" s="43"/>
    </row>
    <row r="73" spans="1:13">
      <c r="A73" s="64"/>
      <c r="M73" s="43"/>
    </row>
    <row r="74" spans="1:13">
      <c r="A74" s="64"/>
      <c r="M74" s="43"/>
    </row>
    <row r="75" spans="1:13" s="81" customFormat="1" ht="12">
      <c r="A75" s="123"/>
      <c r="D75" s="124" t="s">
        <v>109</v>
      </c>
      <c r="E75" s="124"/>
      <c r="F75" s="124"/>
      <c r="G75" s="124"/>
      <c r="H75" s="124"/>
      <c r="I75" s="124"/>
      <c r="M75" s="125"/>
    </row>
    <row r="76" spans="1:13" s="81" customFormat="1" ht="12">
      <c r="A76" s="123"/>
      <c r="D76" s="81" t="s">
        <v>110</v>
      </c>
      <c r="M76" s="125"/>
    </row>
    <row r="77" spans="1:13">
      <c r="A77" s="64"/>
      <c r="M77" s="43"/>
    </row>
    <row r="78" spans="1:13">
      <c r="A78" s="64"/>
      <c r="M78" s="43"/>
    </row>
    <row r="79" spans="1:13" ht="13.5" thickBot="1">
      <c r="A79" s="64"/>
      <c r="E79" s="1" t="s">
        <v>111</v>
      </c>
      <c r="M79" s="43"/>
    </row>
    <row r="80" spans="1:13">
      <c r="A80" s="126" t="s">
        <v>112</v>
      </c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</row>
    <row r="81" spans="1:13">
      <c r="A81" s="129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</row>
    <row r="82" spans="1:13">
      <c r="A82" s="129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</row>
    <row r="83" spans="1:13">
      <c r="A83" s="129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</row>
    <row r="84" spans="1:13" ht="13.5" thickBo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</row>
  </sheetData>
  <customSheetViews>
    <customSheetView guid="{B4E38C4E-3097-414F-A765-ACE767814255}">
      <pageMargins left="0.7" right="0.7" top="0.75" bottom="0.75" header="0.3" footer="0.3"/>
    </customSheetView>
  </customSheetViews>
  <mergeCells count="62">
    <mergeCell ref="C11:D11"/>
    <mergeCell ref="A10:D10"/>
    <mergeCell ref="H10:I10"/>
    <mergeCell ref="A1:A6"/>
    <mergeCell ref="B1:I1"/>
    <mergeCell ref="B4:I4"/>
    <mergeCell ref="B6:I6"/>
    <mergeCell ref="J1:J2"/>
    <mergeCell ref="B5:I5"/>
    <mergeCell ref="J5:J6"/>
    <mergeCell ref="K1:M2"/>
    <mergeCell ref="B2:I2"/>
    <mergeCell ref="B3:I3"/>
    <mergeCell ref="J3:J4"/>
    <mergeCell ref="K3:M4"/>
    <mergeCell ref="K5:K6"/>
    <mergeCell ref="L5:L6"/>
    <mergeCell ref="M5:M6"/>
    <mergeCell ref="K12:M12"/>
    <mergeCell ref="E25:G25"/>
    <mergeCell ref="A27:M27"/>
    <mergeCell ref="B29:I29"/>
    <mergeCell ref="K29:L29"/>
    <mergeCell ref="K30:L30"/>
    <mergeCell ref="A34:G34"/>
    <mergeCell ref="H34:I34"/>
    <mergeCell ref="K34:L34"/>
    <mergeCell ref="A35:G35"/>
    <mergeCell ref="H35:I35"/>
    <mergeCell ref="K35:L35"/>
    <mergeCell ref="A36:G36"/>
    <mergeCell ref="H36:I36"/>
    <mergeCell ref="K36:L36"/>
    <mergeCell ref="A37:L37"/>
    <mergeCell ref="A41:H41"/>
    <mergeCell ref="K41:L41"/>
    <mergeCell ref="A56:G56"/>
    <mergeCell ref="K56:L56"/>
    <mergeCell ref="A42:H42"/>
    <mergeCell ref="K42:L42"/>
    <mergeCell ref="A43:H43"/>
    <mergeCell ref="K43:L43"/>
    <mergeCell ref="A44:L44"/>
    <mergeCell ref="A48:E48"/>
    <mergeCell ref="K48:L48"/>
    <mergeCell ref="K49:L49"/>
    <mergeCell ref="K50:L50"/>
    <mergeCell ref="A51:L51"/>
    <mergeCell ref="A55:G55"/>
    <mergeCell ref="K55:L55"/>
    <mergeCell ref="A70:L70"/>
    <mergeCell ref="A57:G57"/>
    <mergeCell ref="K57:L57"/>
    <mergeCell ref="A58:L58"/>
    <mergeCell ref="A60:L60"/>
    <mergeCell ref="A64:G64"/>
    <mergeCell ref="K64:L64"/>
    <mergeCell ref="A65:G65"/>
    <mergeCell ref="K65:L65"/>
    <mergeCell ref="K66:L66"/>
    <mergeCell ref="K67:L67"/>
    <mergeCell ref="A68:L6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127</vt:i4>
      </vt:variant>
      <vt:variant>
        <vt:lpstr>Rangos con nombre</vt:lpstr>
      </vt:variant>
      <vt:variant>
        <vt:i4>29</vt:i4>
      </vt:variant>
    </vt:vector>
  </HeadingPairs>
  <TitlesOfParts>
    <vt:vector size="156" baseType="lpstr">
      <vt:lpstr>APUs Multiple</vt:lpstr>
      <vt:lpstr>APUs Futbol5</vt:lpstr>
      <vt:lpstr>APUs Basicos</vt:lpstr>
      <vt:lpstr>CUADRO PPAL</vt:lpstr>
      <vt:lpstr>1.1</vt:lpstr>
      <vt:lpstr>1,2</vt:lpstr>
      <vt:lpstr>1.3</vt:lpstr>
      <vt:lpstr>1.4</vt:lpstr>
      <vt:lpstr>1.5</vt:lpstr>
      <vt:lpstr>1.6</vt:lpstr>
      <vt:lpstr>2.1</vt:lpstr>
      <vt:lpstr>2.2</vt:lpstr>
      <vt:lpstr>2,3</vt:lpstr>
      <vt:lpstr>3,1</vt:lpstr>
      <vt:lpstr>4.1</vt:lpstr>
      <vt:lpstr>4.2</vt:lpstr>
      <vt:lpstr>4.3</vt:lpstr>
      <vt:lpstr>Hoja1</vt:lpstr>
      <vt:lpstr>7.8.1</vt:lpstr>
      <vt:lpstr>7.8.2</vt:lpstr>
      <vt:lpstr>7.8.3</vt:lpstr>
      <vt:lpstr>7.8.4</vt:lpstr>
      <vt:lpstr>7.9.1</vt:lpstr>
      <vt:lpstr>7.9.2</vt:lpstr>
      <vt:lpstr>7.9.3</vt:lpstr>
      <vt:lpstr>7.9.4</vt:lpstr>
      <vt:lpstr>7.9.5</vt:lpstr>
      <vt:lpstr>7.9.6</vt:lpstr>
      <vt:lpstr>7.9.7</vt:lpstr>
      <vt:lpstr>7.9.8</vt:lpstr>
      <vt:lpstr>7.9.9</vt:lpstr>
      <vt:lpstr>7.10.1</vt:lpstr>
      <vt:lpstr>7.10.2</vt:lpstr>
      <vt:lpstr>7.10.3</vt:lpstr>
      <vt:lpstr>7.10.4</vt:lpstr>
      <vt:lpstr>7.11.1</vt:lpstr>
      <vt:lpstr>7.11.2</vt:lpstr>
      <vt:lpstr>7.11.3</vt:lpstr>
      <vt:lpstr>7.11.4</vt:lpstr>
      <vt:lpstr>7.11.5</vt:lpstr>
      <vt:lpstr>7.12.1</vt:lpstr>
      <vt:lpstr>7.12.2</vt:lpstr>
      <vt:lpstr>7.12.3</vt:lpstr>
      <vt:lpstr>7.12.4</vt:lpstr>
      <vt:lpstr>7.12.5</vt:lpstr>
      <vt:lpstr>7.12.6</vt:lpstr>
      <vt:lpstr>7.12.7</vt:lpstr>
      <vt:lpstr>7.12.8</vt:lpstr>
      <vt:lpstr>7.12.9</vt:lpstr>
      <vt:lpstr>7.12.10</vt:lpstr>
      <vt:lpstr>7.12.12</vt:lpstr>
      <vt:lpstr>7.12.11</vt:lpstr>
      <vt:lpstr>7.12.13</vt:lpstr>
      <vt:lpstr>7.12.14</vt:lpstr>
      <vt:lpstr>7.12.15</vt:lpstr>
      <vt:lpstr>7.12.16</vt:lpstr>
      <vt:lpstr>7.12.17</vt:lpstr>
      <vt:lpstr>7.12.18</vt:lpstr>
      <vt:lpstr>7.12.19</vt:lpstr>
      <vt:lpstr>7.12.20</vt:lpstr>
      <vt:lpstr>7.12.22</vt:lpstr>
      <vt:lpstr>7.12.23</vt:lpstr>
      <vt:lpstr>7.12.24</vt:lpstr>
      <vt:lpstr>7.12.25</vt:lpstr>
      <vt:lpstr>7.12.26</vt:lpstr>
      <vt:lpstr>7.12.27</vt:lpstr>
      <vt:lpstr>7.12.28</vt:lpstr>
      <vt:lpstr>7.13.1</vt:lpstr>
      <vt:lpstr>7.13.2</vt:lpstr>
      <vt:lpstr>7.14.1</vt:lpstr>
      <vt:lpstr>7.14.2</vt:lpstr>
      <vt:lpstr>7.14.3</vt:lpstr>
      <vt:lpstr>7.14.4</vt:lpstr>
      <vt:lpstr>7.14.5</vt:lpstr>
      <vt:lpstr>7.14.6</vt:lpstr>
      <vt:lpstr>7.15.1</vt:lpstr>
      <vt:lpstr>7.15.2</vt:lpstr>
      <vt:lpstr>7.15.3</vt:lpstr>
      <vt:lpstr>7.15.4</vt:lpstr>
      <vt:lpstr>7.15.5</vt:lpstr>
      <vt:lpstr>7.16.1</vt:lpstr>
      <vt:lpstr>7.16.2</vt:lpstr>
      <vt:lpstr>7.16.3</vt:lpstr>
      <vt:lpstr>7.17.1</vt:lpstr>
      <vt:lpstr>7.17.2</vt:lpstr>
      <vt:lpstr>7.17.3</vt:lpstr>
      <vt:lpstr>7.18.1</vt:lpstr>
      <vt:lpstr>7.18.2</vt:lpstr>
      <vt:lpstr>7.18.3</vt:lpstr>
      <vt:lpstr>7.18.4</vt:lpstr>
      <vt:lpstr>7.18.5</vt:lpstr>
      <vt:lpstr>7.18.6</vt:lpstr>
      <vt:lpstr>7.18.7</vt:lpstr>
      <vt:lpstr>7.18.8</vt:lpstr>
      <vt:lpstr>7.19.1</vt:lpstr>
      <vt:lpstr>7.19.2</vt:lpstr>
      <vt:lpstr>7.19.3</vt:lpstr>
      <vt:lpstr>7.19.4</vt:lpstr>
      <vt:lpstr>7.19.5</vt:lpstr>
      <vt:lpstr>7.19.6</vt:lpstr>
      <vt:lpstr>7.19.7</vt:lpstr>
      <vt:lpstr>7.19.8</vt:lpstr>
      <vt:lpstr>7.19.9</vt:lpstr>
      <vt:lpstr>8.1</vt:lpstr>
      <vt:lpstr>8.2</vt:lpstr>
      <vt:lpstr>8.3</vt:lpstr>
      <vt:lpstr>8.4</vt:lpstr>
      <vt:lpstr>8.5</vt:lpstr>
      <vt:lpstr>8.6</vt:lpstr>
      <vt:lpstr>8.7</vt:lpstr>
      <vt:lpstr>8.8</vt:lpstr>
      <vt:lpstr>8.9</vt:lpstr>
      <vt:lpstr>8.10</vt:lpstr>
      <vt:lpstr>8.11</vt:lpstr>
      <vt:lpstr>8.12</vt:lpstr>
      <vt:lpstr>8.13</vt:lpstr>
      <vt:lpstr>8.14</vt:lpstr>
      <vt:lpstr>8.15</vt:lpstr>
      <vt:lpstr>8.16</vt:lpstr>
      <vt:lpstr>8.17</vt:lpstr>
      <vt:lpstr>8.18</vt:lpstr>
      <vt:lpstr>8.19</vt:lpstr>
      <vt:lpstr>8.20</vt:lpstr>
      <vt:lpstr>8.21</vt:lpstr>
      <vt:lpstr>8.22</vt:lpstr>
      <vt:lpstr>8.23</vt:lpstr>
      <vt:lpstr>8.24</vt:lpstr>
      <vt:lpstr>'1,2'!Área_de_impresión</vt:lpstr>
      <vt:lpstr>'1.1'!Área_de_impresión</vt:lpstr>
      <vt:lpstr>'1.3'!Área_de_impresión</vt:lpstr>
      <vt:lpstr>'1.4'!Área_de_impresión</vt:lpstr>
      <vt:lpstr>'1.5'!Área_de_impresión</vt:lpstr>
      <vt:lpstr>'1.6'!Área_de_impresión</vt:lpstr>
      <vt:lpstr>'2,3'!Área_de_impresión</vt:lpstr>
      <vt:lpstr>'2.1'!Área_de_impresión</vt:lpstr>
      <vt:lpstr>'2.2'!Área_de_impresión</vt:lpstr>
      <vt:lpstr>'3,1'!Área_de_impresión</vt:lpstr>
      <vt:lpstr>'4.1'!Área_de_impresión</vt:lpstr>
      <vt:lpstr>'4.2'!Área_de_impresión</vt:lpstr>
      <vt:lpstr>'4.3'!Área_de_impresión</vt:lpstr>
      <vt:lpstr>'APUs Futbol5'!Área_de_impresión</vt:lpstr>
      <vt:lpstr>'APUs Multiple'!Área_de_impresión</vt:lpstr>
      <vt:lpstr>'CUADRO PPAL'!Área_de_impresión</vt:lpstr>
      <vt:lpstr>'1,2'!Print_Area</vt:lpstr>
      <vt:lpstr>'1.1'!Print_Area</vt:lpstr>
      <vt:lpstr>'1.3'!Print_Area</vt:lpstr>
      <vt:lpstr>'1.4'!Print_Area</vt:lpstr>
      <vt:lpstr>'1.5'!Print_Area</vt:lpstr>
      <vt:lpstr>'1.6'!Print_Area</vt:lpstr>
      <vt:lpstr>'2,3'!Print_Area</vt:lpstr>
      <vt:lpstr>'2.1'!Print_Area</vt:lpstr>
      <vt:lpstr>'2.2'!Print_Area</vt:lpstr>
      <vt:lpstr>'3,1'!Print_Area</vt:lpstr>
      <vt:lpstr>'4.1'!Print_Area</vt:lpstr>
      <vt:lpstr>'4.2'!Print_Area</vt:lpstr>
      <vt:lpstr>'4.3'!Print_Area</vt:lpstr>
    </vt:vector>
  </TitlesOfParts>
  <Company>Flia. Clz.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</dc:creator>
  <cp:lastModifiedBy>Fabio Rodriguez</cp:lastModifiedBy>
  <cp:lastPrinted>2024-09-29T02:56:10Z</cp:lastPrinted>
  <dcterms:created xsi:type="dcterms:W3CDTF">2010-10-09T15:31:27Z</dcterms:created>
  <dcterms:modified xsi:type="dcterms:W3CDTF">2024-09-30T15:33:45Z</dcterms:modified>
</cp:coreProperties>
</file>